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64-66" sheetId="1" r:id="rId1"/>
  </sheets>
  <definedNames>
    <definedName name="_xlnm.Print_Titles" localSheetId="0">'64-66'!$3:$7</definedName>
  </definedNames>
  <calcPr fullCalcOnLoad="1"/>
</workbook>
</file>

<file path=xl/sharedStrings.xml><?xml version="1.0" encoding="utf-8"?>
<sst xmlns="http://schemas.openxmlformats.org/spreadsheetml/2006/main" count="348" uniqueCount="106">
  <si>
    <t>นำผลวิเคราะห์การกำหนดอัตรากำลังมาคำนวณภาระค่าใช้จ่ายด้านการบริหารงานบุคคล  เพื่อควบคุมการใช้จ่ายด้านการบริหารงานบุคคลไม่ให้เกินกว่าร้อยละ ๔๐ ของงบประมาณรายจ่ายประจำปี  ดังนี้</t>
  </si>
  <si>
    <t>ที่</t>
  </si>
  <si>
    <t>ชื่อสายงาน</t>
  </si>
  <si>
    <t>ระดับ</t>
  </si>
  <si>
    <t>จำนวน</t>
  </si>
  <si>
    <t>จำนวนที่มีอยู่</t>
  </si>
  <si>
    <t>อัตราตำแหน่งที่คาดว่า</t>
  </si>
  <si>
    <t>อัตรากำลังคน</t>
  </si>
  <si>
    <t>ภาระค่าใช้จ่าย</t>
  </si>
  <si>
    <t>ค่าใช้จ่ายรวม (๓)</t>
  </si>
  <si>
    <t>หมายเหตุ</t>
  </si>
  <si>
    <t>ตำแหน่ง</t>
  </si>
  <si>
    <t>ทั้งหมด</t>
  </si>
  <si>
    <t>ปัจจุบัน</t>
  </si>
  <si>
    <t>จะต้องใช้ในช่วงระยะเวลา</t>
  </si>
  <si>
    <t>เพิ่ม/ลด</t>
  </si>
  <si>
    <t>ที่เพิ่มขึ้น (๒)</t>
  </si>
  <si>
    <t>๓ ปี ข้างหน้า</t>
  </si>
  <si>
    <t>เงินเดือน</t>
  </si>
  <si>
    <t>(คน)</t>
  </si>
  <si>
    <t>(๑)</t>
  </si>
  <si>
    <t>ปลัดองค์การบริหารส่วนตำบล</t>
  </si>
  <si>
    <t>ต้น</t>
  </si>
  <si>
    <t xml:space="preserve"> -</t>
  </si>
  <si>
    <t>(นักบริหารงานท้องถิ่น)</t>
  </si>
  <si>
    <t>สำนักงานปลัด อบต.</t>
  </si>
  <si>
    <t>-</t>
  </si>
  <si>
    <t>นักวิเคราะห์นโยบายและแผน</t>
  </si>
  <si>
    <t>ชำนาญการ</t>
  </si>
  <si>
    <t>นักพัฒนาชุมชน</t>
  </si>
  <si>
    <t>นักทรัพยากรบุคคล</t>
  </si>
  <si>
    <t>เจ้าพนักงานธุรการ</t>
  </si>
  <si>
    <t>ปฏิบัติงาน</t>
  </si>
  <si>
    <t>พนักงานขับรถยนต์ ( มีทักษะ )</t>
  </si>
  <si>
    <t>พนักงานจ้างทั่วไป</t>
  </si>
  <si>
    <t>นักการภารโรง</t>
  </si>
  <si>
    <t>กองคลัง</t>
  </si>
  <si>
    <t xml:space="preserve">ผู้อำนวยการกองคลัง </t>
  </si>
  <si>
    <t>ว่างเดิม</t>
  </si>
  <si>
    <t>(นักบริหารงานการคลัง)</t>
  </si>
  <si>
    <t>เจ้าพนักงานการเงินและบัญชี</t>
  </si>
  <si>
    <t>เจ้าพนักงานจัดเก็บรายได้</t>
  </si>
  <si>
    <t>กองช่าง</t>
  </si>
  <si>
    <t>ผู้อำนวยการกองช่าง (นักบริหารงานช่าง )</t>
  </si>
  <si>
    <t>นายช่างโยธา</t>
  </si>
  <si>
    <t>กองการศึกษา ศาสนาและวัฒนธรรม</t>
  </si>
  <si>
    <t>ผู้อำนวยการกองการศึกษา</t>
  </si>
  <si>
    <t>( นักบริหารงานการศึกษา )</t>
  </si>
  <si>
    <t>นักวิชาการศึกษา</t>
  </si>
  <si>
    <t>ปฏิบัติการ</t>
  </si>
  <si>
    <t>ครูผู้ดูแลเด็ก</t>
  </si>
  <si>
    <t>รับเงินจัดสรร</t>
  </si>
  <si>
    <t>(๔)</t>
  </si>
  <si>
    <t>รวม</t>
  </si>
  <si>
    <t>(๕)</t>
  </si>
  <si>
    <t>(๖)</t>
  </si>
  <si>
    <t>รวมเป็นค่าใช้จ่ายบุคคลทั้งสิ้น</t>
  </si>
  <si>
    <t>(๗)</t>
  </si>
  <si>
    <t>คิดร้อยละ ๔๐ งบประมาณรายจ่ายประจำปี</t>
  </si>
  <si>
    <t>คำอธิบายหลักและวิธีการคิดภาระค่าใช้จ่ายด้านการบริหารงานบุคคล</t>
  </si>
  <si>
    <t xml:space="preserve">                   (๒)  คิดจาก  ขั้นเงินเดือนของอัตรากำลังเดิมที่เพิ่มขึ้น (ประมาณการขั้นต่ำ คนละ ๑ ขั้น ในแต่ละปี กรณีตำแหน่งที่มีคนครอง)  รวมกับเงินเดือนที่จะต้องจ่ายให้กับอัตรากำลังที่จะกำหนดใหม่</t>
  </si>
  <si>
    <t xml:space="preserve">                         (เงินเดือนขั้นต่ำของระดับตำแหน่งที่ขอกำหนด + เงินเดือนขั้นสูงของระดับตำแหน่งที่ขอกำหนดหาร ๒ คูณ ๑๒)</t>
  </si>
  <si>
    <t xml:space="preserve">                   (๓)  คิดจาก (๑) + (๒) ในแต่ละปี</t>
  </si>
  <si>
    <t xml:space="preserve">                   (๔)  รวมทั้งหมด</t>
  </si>
  <si>
    <t xml:space="preserve">                   (๖)  คิดจาก (๔) + (๕)</t>
  </si>
  <si>
    <r>
      <t>๙.  ภาระค่าใช้จ่ายเกี่ยวกับเงินเดือนและประโยชน์ตอบแทนอื่น 2564</t>
    </r>
    <r>
      <rPr>
        <b/>
        <sz val="18"/>
        <color indexed="10"/>
        <rFont val="TH SarabunIT๙"/>
        <family val="2"/>
      </rPr>
      <t xml:space="preserve">                                                                                                                                                                              </t>
    </r>
  </si>
  <si>
    <t>เงินประจำ</t>
  </si>
  <si>
    <t>ตำแหน่ง(๒)</t>
  </si>
  <si>
    <t>ประมาณการประโยชน์ตอบแทนอื่น15%</t>
  </si>
  <si>
    <t>ปก/ชก</t>
  </si>
  <si>
    <t xml:space="preserve"> - </t>
  </si>
  <si>
    <t>นักประชาสัมพันธ์</t>
  </si>
  <si>
    <t>ปง/ชง</t>
  </si>
  <si>
    <t xml:space="preserve">พนักงานขับรถยนต์ </t>
  </si>
  <si>
    <t>ยาม</t>
  </si>
  <si>
    <t>คนงาน</t>
  </si>
  <si>
    <t>ว่างดิม</t>
  </si>
  <si>
    <t>เจ้าพนักงานพัสดุ</t>
  </si>
  <si>
    <t>พนักงานผลิตน้ำประปา (ทักษะ)</t>
  </si>
  <si>
    <t xml:space="preserve">พนักงานจ้างตามภารกิจ </t>
  </si>
  <si>
    <t>ผู้ช่วยเจ้าพนักงานพัฒนาชุมชน (มีคุณวุฒิ)</t>
  </si>
  <si>
    <t>ผู้ช่วยเจ้าพนักงานธุรการ (มีคุณวุฒิ)</t>
  </si>
  <si>
    <t>ผู้ช่วยเจ้าพนักงานพัสดุ (มีคุณวุฒิ)</t>
  </si>
  <si>
    <t>ผู้ช่วยเจ้าพนักงานจัดเก็บรายได้ (มีคุณวุฒิ)</t>
  </si>
  <si>
    <t>ผู้ช่วยนายช่างโยธา (มีคุณวุฒิ)</t>
  </si>
  <si>
    <t>ผู้ช่วยนายช่างไฟฟ้า (มีคุณวุฒิ)</t>
  </si>
  <si>
    <t>พนักงานจ้างตามภารกิจ</t>
  </si>
  <si>
    <t>ช่างไฟฟ้า</t>
  </si>
  <si>
    <t>พนักงานจดมาตรวัดน้ำ</t>
  </si>
  <si>
    <t xml:space="preserve">พนักงานผลิตน้ำประปา </t>
  </si>
  <si>
    <t>คศ 1</t>
  </si>
  <si>
    <t>ครู</t>
  </si>
  <si>
    <t>ครูผู้ช่วย</t>
  </si>
  <si>
    <t>แม่บ้าน</t>
  </si>
  <si>
    <t>ผู้ดูแลเด็ก (มีทักษะ)</t>
  </si>
  <si>
    <t>ว่างเดิม รับเงินจัดสรร</t>
  </si>
  <si>
    <t>หัวหน้าสำนักปลัด (นักบริหารงานทั่วไป)</t>
  </si>
  <si>
    <t xml:space="preserve">  </t>
  </si>
  <si>
    <r>
      <t xml:space="preserve">1. ประมาณการงบประมาณรายจ่าย ประจำปีงบประมาณ พ.ศ. 2564  = 35,619,000 </t>
    </r>
    <r>
      <rPr>
        <sz val="12"/>
        <color indexed="8"/>
        <rFont val="TH SarabunIT๙"/>
        <family val="2"/>
      </rPr>
      <t>X</t>
    </r>
    <r>
      <rPr>
        <sz val="16"/>
        <color indexed="8"/>
        <rFont val="TH SarabunIT๙"/>
        <family val="2"/>
      </rPr>
      <t xml:space="preserve"> 5</t>
    </r>
    <r>
      <rPr>
        <sz val="14"/>
        <color indexed="8"/>
        <rFont val="TH SarabunIT๙"/>
        <family val="2"/>
      </rPr>
      <t>%</t>
    </r>
    <r>
      <rPr>
        <sz val="16"/>
        <color indexed="8"/>
        <rFont val="TH SarabunIT๙"/>
        <family val="2"/>
      </rPr>
      <t xml:space="preserve"> =  1,780,950 = (35,619,000+1,780,950) =  37,399,950 </t>
    </r>
  </si>
  <si>
    <t xml:space="preserve">                   (๗)  คิดจาก (๖) หารงบประมาณรายจ่ายประจำปี คูณด้วย ๑๐๐ </t>
  </si>
  <si>
    <t xml:space="preserve">งบประมาณรายจ่ายประจำปี 2563 ( 35,619,000 บาท ) </t>
  </si>
  <si>
    <t xml:space="preserve">                   (๑)  เงินเดือน  หมายถึง  เงินเดือน  เงินประจำตำแหน่ง  และเงินเพิ่มอื่นๆ ที่จ่ายควบกับเงินเดือนที่จ่ายจริงตามระดับตำแหน่งและและขั้นเงินเดือนของอัตรากำลังที่มีอยู่ปัจจุบัน</t>
  </si>
  <si>
    <t>ฐานการคำนวณงบประมาณรายจ่ายประจำปี พ.ศ. 2564 ให้ประมาณการเพิ่มขึ้นไม่เกินร้อยละ 5 ของงบประมาณรายจ่ายประจำปี</t>
  </si>
  <si>
    <t xml:space="preserve">                   (๕)  คือ  ประโยชน์ตอบแทนอื่น  (ประมาณการไว้  15%  คิดจาก (๓) ในแต่ละปีคูณ 15 หาร ๑๐๐)</t>
  </si>
  <si>
    <r>
      <t xml:space="preserve">2. ประมาณการงบประมาณรายจ่าย ประจำปีงบประมาณ พ.ศ. 2565  = 37,399,950 </t>
    </r>
    <r>
      <rPr>
        <sz val="12"/>
        <color indexed="8"/>
        <rFont val="TH SarabunIT๙"/>
        <family val="2"/>
      </rPr>
      <t>X</t>
    </r>
    <r>
      <rPr>
        <sz val="16"/>
        <color indexed="8"/>
        <rFont val="TH SarabunIT๙"/>
        <family val="2"/>
      </rPr>
      <t xml:space="preserve"> 5</t>
    </r>
    <r>
      <rPr>
        <sz val="14"/>
        <color indexed="8"/>
        <rFont val="TH SarabunIT๙"/>
        <family val="2"/>
      </rPr>
      <t>%</t>
    </r>
    <r>
      <rPr>
        <sz val="16"/>
        <color indexed="8"/>
        <rFont val="TH SarabunIT๙"/>
        <family val="2"/>
      </rPr>
      <t xml:space="preserve"> =  1,869,997 = ( 37,399,950+1,869,997) =  39,269,947 </t>
    </r>
  </si>
  <si>
    <r>
      <t xml:space="preserve">3. ประมาณการงบประมาณรายจ่าย ประจำปีงบประมาณ พ.ศ. 2566  = 39,269,947 </t>
    </r>
    <r>
      <rPr>
        <sz val="12"/>
        <color indexed="8"/>
        <rFont val="TH SarabunIT๙"/>
        <family val="2"/>
      </rPr>
      <t>X</t>
    </r>
    <r>
      <rPr>
        <sz val="16"/>
        <color indexed="8"/>
        <rFont val="TH SarabunIT๙"/>
        <family val="2"/>
      </rPr>
      <t xml:space="preserve"> 5</t>
    </r>
    <r>
      <rPr>
        <sz val="14"/>
        <color indexed="8"/>
        <rFont val="TH SarabunIT๙"/>
        <family val="2"/>
      </rPr>
      <t>%</t>
    </r>
    <r>
      <rPr>
        <sz val="16"/>
        <color indexed="8"/>
        <rFont val="TH SarabunIT๙"/>
        <family val="2"/>
      </rPr>
      <t xml:space="preserve"> =  1,963,497 = (39,269,947+ 1,963,497) =  41,233,444 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</si>
</sst>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name val="TH SarabunIT๙"/>
      <family val="2"/>
    </font>
    <font>
      <sz val="14"/>
      <color indexed="10"/>
      <name val="TH SarabunIT๙"/>
      <family val="2"/>
    </font>
    <font>
      <b/>
      <sz val="18"/>
      <color indexed="8"/>
      <name val="TH SarabunIT๙"/>
      <family val="2"/>
    </font>
    <font>
      <b/>
      <sz val="18"/>
      <color indexed="10"/>
      <name val="TH SarabunIT๙"/>
      <family val="2"/>
    </font>
    <font>
      <sz val="12"/>
      <color indexed="8"/>
      <name val="TH SarabunIT๙"/>
      <family val="2"/>
    </font>
    <font>
      <b/>
      <sz val="18"/>
      <name val="TH SarabunIT๙"/>
      <family val="2"/>
    </font>
    <font>
      <b/>
      <sz val="12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b/>
      <u val="single"/>
      <sz val="14"/>
      <name val="TH SarabunIT๙"/>
      <family val="2"/>
    </font>
    <font>
      <sz val="14"/>
      <color indexed="36"/>
      <name val="TH SarabunIT๙"/>
      <family val="2"/>
    </font>
    <font>
      <sz val="16"/>
      <color indexed="8"/>
      <name val="TH SarabunIT๙"/>
      <family val="2"/>
    </font>
    <font>
      <sz val="12"/>
      <color indexed="10"/>
      <name val="TH SarabunIT๙"/>
      <family val="2"/>
    </font>
    <font>
      <b/>
      <u val="single"/>
      <sz val="12"/>
      <color indexed="8"/>
      <name val="TH SarabunIT๙"/>
      <family val="2"/>
    </font>
    <font>
      <b/>
      <sz val="8"/>
      <color indexed="10"/>
      <name val="TH SarabunIT๙"/>
      <family val="2"/>
    </font>
    <font>
      <u val="single"/>
      <sz val="14"/>
      <color indexed="8"/>
      <name val="TH SarabunIT๙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sz val="14"/>
      <color rgb="FF7030A0"/>
      <name val="TH SarabunIT๙"/>
      <family val="2"/>
    </font>
    <font>
      <sz val="16"/>
      <color theme="1"/>
      <name val="TH SarabunIT๙"/>
      <family val="2"/>
    </font>
    <font>
      <sz val="12"/>
      <color rgb="FFFF0000"/>
      <name val="TH SarabunIT๙"/>
      <family val="2"/>
    </font>
    <font>
      <b/>
      <u val="single"/>
      <sz val="12"/>
      <color theme="1"/>
      <name val="TH SarabunIT๙"/>
      <family val="2"/>
    </font>
    <font>
      <b/>
      <sz val="8"/>
      <color rgb="FFFF0000"/>
      <name val="TH SarabunIT๙"/>
      <family val="2"/>
    </font>
    <font>
      <sz val="16"/>
      <color rgb="FF000000"/>
      <name val="TH SarabunIT๙"/>
      <family val="2"/>
    </font>
    <font>
      <u val="single"/>
      <sz val="14"/>
      <color theme="1"/>
      <name val="TH SarabunIT๙"/>
      <family val="2"/>
    </font>
    <font>
      <b/>
      <sz val="18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896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1" fontId="53" fillId="0" borderId="0" xfId="0" applyNumberFormat="1" applyFont="1" applyAlignment="1">
      <alignment/>
    </xf>
    <xf numFmtId="1" fontId="54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1" fontId="56" fillId="0" borderId="10" xfId="0" applyNumberFormat="1" applyFont="1" applyBorder="1" applyAlignment="1">
      <alignment horizontal="center"/>
    </xf>
    <xf numFmtId="61" fontId="56" fillId="0" borderId="10" xfId="36" applyNumberFormat="1" applyFont="1" applyFill="1" applyBorder="1" applyAlignment="1">
      <alignment horizontal="center" vertical="center"/>
    </xf>
    <xf numFmtId="59" fontId="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61" fontId="4" fillId="0" borderId="10" xfId="36" applyNumberFormat="1" applyFont="1" applyFill="1" applyBorder="1" applyAlignment="1">
      <alignment horizontal="center" vertical="center"/>
    </xf>
    <xf numFmtId="1" fontId="53" fillId="0" borderId="11" xfId="0" applyNumberFormat="1" applyFont="1" applyBorder="1" applyAlignment="1">
      <alignment/>
    </xf>
    <xf numFmtId="1" fontId="53" fillId="0" borderId="12" xfId="0" applyNumberFormat="1" applyFont="1" applyBorder="1" applyAlignment="1">
      <alignment/>
    </xf>
    <xf numFmtId="61" fontId="4" fillId="0" borderId="12" xfId="36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/>
    </xf>
    <xf numFmtId="187" fontId="4" fillId="0" borderId="13" xfId="36" applyNumberFormat="1" applyFont="1" applyBorder="1" applyAlignment="1">
      <alignment horizontal="center"/>
    </xf>
    <xf numFmtId="187" fontId="4" fillId="0" borderId="12" xfId="36" applyNumberFormat="1" applyFont="1" applyBorder="1" applyAlignment="1">
      <alignment horizontal="center"/>
    </xf>
    <xf numFmtId="187" fontId="4" fillId="0" borderId="12" xfId="36" applyNumberFormat="1" applyFont="1" applyFill="1" applyBorder="1" applyAlignment="1">
      <alignment horizontal="center" vertical="center"/>
    </xf>
    <xf numFmtId="61" fontId="56" fillId="0" borderId="12" xfId="36" applyNumberFormat="1" applyFont="1" applyFill="1" applyBorder="1" applyAlignment="1">
      <alignment horizontal="center" vertical="center"/>
    </xf>
    <xf numFmtId="187" fontId="4" fillId="0" borderId="11" xfId="36" applyNumberFormat="1" applyFont="1" applyBorder="1" applyAlignment="1">
      <alignment horizontal="center"/>
    </xf>
    <xf numFmtId="187" fontId="4" fillId="0" borderId="10" xfId="36" applyNumberFormat="1" applyFont="1" applyBorder="1" applyAlignment="1">
      <alignment horizontal="center"/>
    </xf>
    <xf numFmtId="61" fontId="4" fillId="0" borderId="13" xfId="36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61" fontId="4" fillId="0" borderId="11" xfId="36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/>
    </xf>
    <xf numFmtId="1" fontId="11" fillId="33" borderId="14" xfId="0" applyNumberFormat="1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/>
    </xf>
    <xf numFmtId="1" fontId="54" fillId="6" borderId="10" xfId="0" applyNumberFormat="1" applyFont="1" applyFill="1" applyBorder="1" applyAlignment="1">
      <alignment horizontal="center"/>
    </xf>
    <xf numFmtId="1" fontId="54" fillId="6" borderId="13" xfId="0" applyNumberFormat="1" applyFont="1" applyFill="1" applyBorder="1" applyAlignment="1">
      <alignment horizontal="center"/>
    </xf>
    <xf numFmtId="1" fontId="54" fillId="6" borderId="11" xfId="0" applyNumberFormat="1" applyFont="1" applyFill="1" applyBorder="1" applyAlignment="1">
      <alignment horizontal="center"/>
    </xf>
    <xf numFmtId="1" fontId="4" fillId="17" borderId="14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/>
    </xf>
    <xf numFmtId="1" fontId="53" fillId="19" borderId="14" xfId="0" applyNumberFormat="1" applyFont="1" applyFill="1" applyBorder="1" applyAlignment="1">
      <alignment/>
    </xf>
    <xf numFmtId="1" fontId="11" fillId="35" borderId="14" xfId="0" applyNumberFormat="1" applyFont="1" applyFill="1" applyBorder="1" applyAlignment="1">
      <alignment horizontal="center"/>
    </xf>
    <xf numFmtId="187" fontId="56" fillId="0" borderId="12" xfId="36" applyNumberFormat="1" applyFont="1" applyFill="1" applyBorder="1" applyAlignment="1">
      <alignment horizontal="center" vertical="center"/>
    </xf>
    <xf numFmtId="1" fontId="5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54" fillId="6" borderId="15" xfId="0" applyNumberFormat="1" applyFont="1" applyFill="1" applyBorder="1" applyAlignment="1">
      <alignment horizontal="center"/>
    </xf>
    <xf numFmtId="1" fontId="54" fillId="6" borderId="0" xfId="0" applyNumberFormat="1" applyFont="1" applyFill="1" applyAlignment="1">
      <alignment horizontal="center"/>
    </xf>
    <xf numFmtId="1" fontId="54" fillId="6" borderId="16" xfId="0" applyNumberFormat="1" applyFont="1" applyFill="1" applyBorder="1" applyAlignment="1">
      <alignment horizontal="center"/>
    </xf>
    <xf numFmtId="1" fontId="54" fillId="6" borderId="17" xfId="0" applyNumberFormat="1" applyFont="1" applyFill="1" applyBorder="1" applyAlignment="1">
      <alignment horizontal="center"/>
    </xf>
    <xf numFmtId="1" fontId="54" fillId="6" borderId="18" xfId="0" applyNumberFormat="1" applyFont="1" applyFill="1" applyBorder="1" applyAlignment="1">
      <alignment horizontal="center"/>
    </xf>
    <xf numFmtId="1" fontId="54" fillId="6" borderId="19" xfId="0" applyNumberFormat="1" applyFont="1" applyFill="1" applyBorder="1" applyAlignment="1">
      <alignment horizontal="center"/>
    </xf>
    <xf numFmtId="59" fontId="4" fillId="6" borderId="10" xfId="36" applyNumberFormat="1" applyFont="1" applyFill="1" applyBorder="1" applyAlignment="1">
      <alignment horizontal="center" vertical="center"/>
    </xf>
    <xf numFmtId="1" fontId="54" fillId="6" borderId="11" xfId="0" applyNumberFormat="1" applyFont="1" applyFill="1" applyBorder="1" applyAlignment="1" quotePrefix="1">
      <alignment horizontal="center"/>
    </xf>
    <xf numFmtId="0" fontId="12" fillId="0" borderId="10" xfId="0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53" fillId="0" borderId="11" xfId="0" applyNumberFormat="1" applyFont="1" applyBorder="1" applyAlignment="1">
      <alignment horizontal="center"/>
    </xf>
    <xf numFmtId="1" fontId="53" fillId="0" borderId="20" xfId="0" applyNumberFormat="1" applyFont="1" applyBorder="1" applyAlignment="1">
      <alignment/>
    </xf>
    <xf numFmtId="1" fontId="53" fillId="0" borderId="21" xfId="0" applyNumberFormat="1" applyFont="1" applyBorder="1" applyAlignment="1">
      <alignment/>
    </xf>
    <xf numFmtId="61" fontId="4" fillId="36" borderId="12" xfId="36" applyNumberFormat="1" applyFont="1" applyFill="1" applyBorder="1" applyAlignment="1">
      <alignment horizontal="center" vertical="center"/>
    </xf>
    <xf numFmtId="1" fontId="54" fillId="19" borderId="22" xfId="0" applyNumberFormat="1" applyFont="1" applyFill="1" applyBorder="1" applyAlignment="1">
      <alignment horizontal="center"/>
    </xf>
    <xf numFmtId="1" fontId="53" fillId="19" borderId="22" xfId="0" applyNumberFormat="1" applyFont="1" applyFill="1" applyBorder="1" applyAlignment="1">
      <alignment horizontal="center"/>
    </xf>
    <xf numFmtId="1" fontId="53" fillId="19" borderId="23" xfId="0" applyNumberFormat="1" applyFont="1" applyFill="1" applyBorder="1" applyAlignment="1">
      <alignment horizontal="center"/>
    </xf>
    <xf numFmtId="61" fontId="4" fillId="19" borderId="23" xfId="36" applyNumberFormat="1" applyFont="1" applyFill="1" applyBorder="1" applyAlignment="1">
      <alignment horizontal="center" vertical="center"/>
    </xf>
    <xf numFmtId="1" fontId="53" fillId="19" borderId="23" xfId="0" applyNumberFormat="1" applyFont="1" applyFill="1" applyBorder="1" applyAlignment="1">
      <alignment/>
    </xf>
    <xf numFmtId="1" fontId="53" fillId="0" borderId="24" xfId="0" applyNumberFormat="1" applyFont="1" applyBorder="1" applyAlignment="1">
      <alignment/>
    </xf>
    <xf numFmtId="0" fontId="12" fillId="0" borderId="10" xfId="0" applyFont="1" applyBorder="1" applyAlignment="1">
      <alignment horizontal="left" shrinkToFit="1"/>
    </xf>
    <xf numFmtId="1" fontId="53" fillId="0" borderId="13" xfId="0" applyNumberFormat="1" applyFont="1" applyBorder="1" applyAlignment="1">
      <alignment horizontal="center"/>
    </xf>
    <xf numFmtId="1" fontId="53" fillId="0" borderId="25" xfId="0" applyNumberFormat="1" applyFont="1" applyBorder="1" applyAlignment="1">
      <alignment/>
    </xf>
    <xf numFmtId="0" fontId="12" fillId="0" borderId="11" xfId="0" applyFont="1" applyBorder="1" applyAlignment="1">
      <alignment horizontal="left" shrinkToFit="1"/>
    </xf>
    <xf numFmtId="1" fontId="53" fillId="0" borderId="26" xfId="0" applyNumberFormat="1" applyFont="1" applyBorder="1" applyAlignment="1">
      <alignment/>
    </xf>
    <xf numFmtId="0" fontId="57" fillId="0" borderId="12" xfId="0" applyFont="1" applyBorder="1" applyAlignment="1">
      <alignment horizontal="left"/>
    </xf>
    <xf numFmtId="0" fontId="57" fillId="0" borderId="12" xfId="0" applyFont="1" applyBorder="1" applyAlignment="1">
      <alignment horizontal="center"/>
    </xf>
    <xf numFmtId="1" fontId="56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1" fontId="53" fillId="0" borderId="12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26" xfId="0" applyNumberFormat="1" applyFont="1" applyBorder="1" applyAlignment="1">
      <alignment/>
    </xf>
    <xf numFmtId="0" fontId="4" fillId="0" borderId="12" xfId="36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56" fillId="0" borderId="0" xfId="0" applyNumberFormat="1" applyFont="1" applyAlignment="1">
      <alignment/>
    </xf>
    <xf numFmtId="1" fontId="56" fillId="0" borderId="24" xfId="0" applyNumberFormat="1" applyFont="1" applyBorder="1" applyAlignment="1">
      <alignment/>
    </xf>
    <xf numFmtId="0" fontId="57" fillId="0" borderId="12" xfId="0" applyFont="1" applyBorder="1" applyAlignment="1">
      <alignment horizontal="left" shrinkToFit="1"/>
    </xf>
    <xf numFmtId="0" fontId="57" fillId="36" borderId="10" xfId="0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61" fontId="4" fillId="33" borderId="23" xfId="36" applyNumberFormat="1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/>
    </xf>
    <xf numFmtId="1" fontId="4" fillId="0" borderId="12" xfId="0" applyNumberFormat="1" applyFont="1" applyBorder="1" applyAlignment="1">
      <alignment horizontal="left"/>
    </xf>
    <xf numFmtId="1" fontId="56" fillId="0" borderId="12" xfId="0" applyNumberFormat="1" applyFont="1" applyBorder="1" applyAlignment="1">
      <alignment horizontal="left"/>
    </xf>
    <xf numFmtId="1" fontId="14" fillId="33" borderId="22" xfId="0" applyNumberFormat="1" applyFont="1" applyFill="1" applyBorder="1" applyAlignment="1">
      <alignment horizontal="center"/>
    </xf>
    <xf numFmtId="61" fontId="58" fillId="0" borderId="12" xfId="36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8" fillId="0" borderId="0" xfId="0" applyNumberFormat="1" applyFont="1" applyAlignment="1">
      <alignment/>
    </xf>
    <xf numFmtId="1" fontId="58" fillId="0" borderId="24" xfId="0" applyNumberFormat="1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4" fillId="34" borderId="22" xfId="0" applyNumberFormat="1" applyFont="1" applyFill="1" applyBorder="1" applyAlignment="1">
      <alignment horizontal="center"/>
    </xf>
    <xf numFmtId="1" fontId="4" fillId="34" borderId="23" xfId="0" applyNumberFormat="1" applyFont="1" applyFill="1" applyBorder="1" applyAlignment="1">
      <alignment horizontal="center"/>
    </xf>
    <xf numFmtId="61" fontId="4" fillId="34" borderId="23" xfId="36" applyNumberFormat="1" applyFont="1" applyFill="1" applyBorder="1" applyAlignment="1">
      <alignment horizontal="center" vertical="center"/>
    </xf>
    <xf numFmtId="1" fontId="4" fillId="34" borderId="23" xfId="0" applyNumberFormat="1" applyFont="1" applyFill="1" applyBorder="1" applyAlignment="1">
      <alignment/>
    </xf>
    <xf numFmtId="59" fontId="4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5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36" applyNumberFormat="1" applyFont="1" applyFill="1" applyBorder="1" applyAlignment="1">
      <alignment horizontal="center" vertical="center"/>
    </xf>
    <xf numFmtId="59" fontId="56" fillId="0" borderId="12" xfId="0" applyNumberFormat="1" applyFont="1" applyBorder="1" applyAlignment="1">
      <alignment horizontal="center"/>
    </xf>
    <xf numFmtId="59" fontId="53" fillId="0" borderId="12" xfId="0" applyNumberFormat="1" applyFont="1" applyBorder="1" applyAlignment="1">
      <alignment horizontal="center"/>
    </xf>
    <xf numFmtId="0" fontId="59" fillId="0" borderId="12" xfId="0" applyFont="1" applyBorder="1" applyAlignment="1">
      <alignment horizontal="left" shrinkToFit="1"/>
    </xf>
    <xf numFmtId="0" fontId="59" fillId="0" borderId="12" xfId="0" applyFont="1" applyBorder="1" applyAlignment="1">
      <alignment horizontal="center"/>
    </xf>
    <xf numFmtId="61" fontId="4" fillId="0" borderId="16" xfId="36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59" fontId="5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3" xfId="36" applyNumberFormat="1" applyFont="1" applyFill="1" applyBorder="1" applyAlignment="1">
      <alignment horizontal="center" vertical="center"/>
    </xf>
    <xf numFmtId="5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1" fontId="11" fillId="17" borderId="22" xfId="0" applyNumberFormat="1" applyFont="1" applyFill="1" applyBorder="1" applyAlignment="1">
      <alignment horizontal="center"/>
    </xf>
    <xf numFmtId="1" fontId="4" fillId="17" borderId="22" xfId="0" applyNumberFormat="1" applyFont="1" applyFill="1" applyBorder="1" applyAlignment="1">
      <alignment horizontal="center"/>
    </xf>
    <xf numFmtId="0" fontId="4" fillId="17" borderId="23" xfId="0" applyFont="1" applyFill="1" applyBorder="1" applyAlignment="1">
      <alignment horizontal="center"/>
    </xf>
    <xf numFmtId="0" fontId="4" fillId="17" borderId="23" xfId="36" applyNumberFormat="1" applyFont="1" applyFill="1" applyBorder="1" applyAlignment="1">
      <alignment/>
    </xf>
    <xf numFmtId="0" fontId="4" fillId="17" borderId="23" xfId="36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2" fillId="33" borderId="0" xfId="0" applyFont="1" applyFill="1" applyAlignment="1">
      <alignment horizontal="center"/>
    </xf>
    <xf numFmtId="5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61" fontId="4" fillId="33" borderId="0" xfId="36" applyNumberFormat="1" applyFont="1" applyFill="1" applyBorder="1" applyAlignment="1">
      <alignment horizontal="center" vertical="center"/>
    </xf>
    <xf numFmtId="59" fontId="53" fillId="33" borderId="0" xfId="0" applyNumberFormat="1" applyFont="1" applyFill="1" applyAlignment="1">
      <alignment horizontal="center"/>
    </xf>
    <xf numFmtId="1" fontId="14" fillId="35" borderId="22" xfId="0" applyNumberFormat="1" applyFont="1" applyFill="1" applyBorder="1" applyAlignment="1">
      <alignment horizontal="center"/>
    </xf>
    <xf numFmtId="1" fontId="4" fillId="35" borderId="22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3" xfId="36" applyNumberFormat="1" applyFont="1" applyFill="1" applyBorder="1" applyAlignment="1">
      <alignment horizontal="center"/>
    </xf>
    <xf numFmtId="0" fontId="4" fillId="35" borderId="23" xfId="0" applyFont="1" applyFill="1" applyBorder="1" applyAlignment="1" quotePrefix="1">
      <alignment horizontal="center"/>
    </xf>
    <xf numFmtId="59" fontId="53" fillId="0" borderId="10" xfId="0" applyNumberFormat="1" applyFont="1" applyBorder="1" applyAlignment="1">
      <alignment horizontal="center"/>
    </xf>
    <xf numFmtId="0" fontId="4" fillId="0" borderId="10" xfId="36" applyNumberFormat="1" applyFont="1" applyFill="1" applyBorder="1" applyAlignment="1">
      <alignment horizontal="center" vertical="center"/>
    </xf>
    <xf numFmtId="59" fontId="4" fillId="33" borderId="23" xfId="0" applyNumberFormat="1" applyFont="1" applyFill="1" applyBorder="1" applyAlignment="1">
      <alignment horizontal="center"/>
    </xf>
    <xf numFmtId="59" fontId="53" fillId="33" borderId="23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61" fontId="4" fillId="36" borderId="16" xfId="36" applyNumberFormat="1" applyFont="1" applyFill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/>
    </xf>
    <xf numFmtId="0" fontId="11" fillId="0" borderId="12" xfId="0" applyFont="1" applyBorder="1" applyAlignment="1" quotePrefix="1">
      <alignment horizontal="center"/>
    </xf>
    <xf numFmtId="1" fontId="11" fillId="0" borderId="10" xfId="0" applyNumberFormat="1" applyFont="1" applyBorder="1" applyAlignment="1">
      <alignment horizontal="center"/>
    </xf>
    <xf numFmtId="59" fontId="11" fillId="0" borderId="10" xfId="0" applyNumberFormat="1" applyFont="1" applyBorder="1" applyAlignment="1">
      <alignment horizontal="center"/>
    </xf>
    <xf numFmtId="0" fontId="54" fillId="0" borderId="12" xfId="0" applyFont="1" applyBorder="1" applyAlignment="1" quotePrefix="1">
      <alignment horizontal="center"/>
    </xf>
    <xf numFmtId="1" fontId="54" fillId="0" borderId="22" xfId="0" applyNumberFormat="1" applyFont="1" applyBorder="1" applyAlignment="1">
      <alignment/>
    </xf>
    <xf numFmtId="1" fontId="4" fillId="37" borderId="27" xfId="0" applyNumberFormat="1" applyFont="1" applyFill="1" applyBorder="1" applyAlignment="1">
      <alignment horizontal="center"/>
    </xf>
    <xf numFmtId="1" fontId="4" fillId="37" borderId="28" xfId="0" applyNumberFormat="1" applyFont="1" applyFill="1" applyBorder="1" applyAlignment="1">
      <alignment horizontal="center"/>
    </xf>
    <xf numFmtId="1" fontId="4" fillId="37" borderId="28" xfId="0" applyNumberFormat="1" applyFont="1" applyFill="1" applyBorder="1" applyAlignment="1">
      <alignment/>
    </xf>
    <xf numFmtId="1" fontId="4" fillId="37" borderId="29" xfId="0" applyNumberFormat="1" applyFont="1" applyFill="1" applyBorder="1" applyAlignment="1">
      <alignment/>
    </xf>
    <xf numFmtId="61" fontId="4" fillId="0" borderId="14" xfId="36" applyNumberFormat="1" applyFont="1" applyFill="1" applyBorder="1" applyAlignment="1">
      <alignment horizontal="center" vertical="center"/>
    </xf>
    <xf numFmtId="1" fontId="4" fillId="37" borderId="27" xfId="0" applyNumberFormat="1" applyFont="1" applyFill="1" applyBorder="1" applyAlignment="1" quotePrefix="1">
      <alignment horizontal="center"/>
    </xf>
    <xf numFmtId="0" fontId="54" fillId="0" borderId="11" xfId="0" applyFont="1" applyBorder="1" applyAlignment="1" quotePrefix="1">
      <alignment horizontal="center"/>
    </xf>
    <xf numFmtId="1" fontId="54" fillId="0" borderId="17" xfId="0" applyNumberFormat="1" applyFont="1" applyBorder="1" applyAlignment="1">
      <alignment/>
    </xf>
    <xf numFmtId="1" fontId="4" fillId="37" borderId="22" xfId="0" applyNumberFormat="1" applyFont="1" applyFill="1" applyBorder="1" applyAlignment="1">
      <alignment horizontal="center"/>
    </xf>
    <xf numFmtId="1" fontId="4" fillId="37" borderId="23" xfId="0" applyNumberFormat="1" applyFont="1" applyFill="1" applyBorder="1" applyAlignment="1">
      <alignment horizontal="center"/>
    </xf>
    <xf numFmtId="1" fontId="4" fillId="37" borderId="23" xfId="0" applyNumberFormat="1" applyFont="1" applyFill="1" applyBorder="1" applyAlignment="1">
      <alignment/>
    </xf>
    <xf numFmtId="1" fontId="4" fillId="37" borderId="14" xfId="0" applyNumberFormat="1" applyFont="1" applyFill="1" applyBorder="1" applyAlignment="1">
      <alignment/>
    </xf>
    <xf numFmtId="2" fontId="60" fillId="0" borderId="14" xfId="0" applyNumberFormat="1" applyFont="1" applyBorder="1" applyAlignment="1">
      <alignment/>
    </xf>
    <xf numFmtId="2" fontId="60" fillId="0" borderId="12" xfId="0" applyNumberFormat="1" applyFont="1" applyBorder="1" applyAlignment="1">
      <alignment/>
    </xf>
    <xf numFmtId="1" fontId="56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59" fontId="55" fillId="0" borderId="0" xfId="0" applyNumberFormat="1" applyFont="1" applyAlignment="1">
      <alignment/>
    </xf>
    <xf numFmtId="61" fontId="55" fillId="0" borderId="0" xfId="0" applyNumberFormat="1" applyFont="1" applyAlignment="1">
      <alignment horizontal="left"/>
    </xf>
    <xf numFmtId="61" fontId="55" fillId="0" borderId="0" xfId="36" applyNumberFormat="1" applyFont="1" applyAlignment="1">
      <alignment horizontal="left"/>
    </xf>
    <xf numFmtId="0" fontId="12" fillId="0" borderId="12" xfId="0" applyFont="1" applyBorder="1" applyAlignment="1">
      <alignment horizontal="left" shrinkToFit="1"/>
    </xf>
    <xf numFmtId="0" fontId="4" fillId="33" borderId="13" xfId="0" applyFont="1" applyFill="1" applyBorder="1" applyAlignment="1">
      <alignment horizontal="center"/>
    </xf>
    <xf numFmtId="187" fontId="56" fillId="0" borderId="10" xfId="36" applyNumberFormat="1" applyFont="1" applyBorder="1" applyAlignment="1">
      <alignment horizontal="center"/>
    </xf>
    <xf numFmtId="1" fontId="11" fillId="33" borderId="18" xfId="0" applyNumberFormat="1" applyFont="1" applyFill="1" applyBorder="1" applyAlignment="1">
      <alignment horizontal="center"/>
    </xf>
    <xf numFmtId="0" fontId="57" fillId="36" borderId="12" xfId="0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left"/>
    </xf>
    <xf numFmtId="1" fontId="4" fillId="0" borderId="22" xfId="0" applyNumberFormat="1" applyFont="1" applyBorder="1" applyAlignment="1">
      <alignment horizontal="left"/>
    </xf>
    <xf numFmtId="1" fontId="56" fillId="0" borderId="22" xfId="0" applyNumberFormat="1" applyFont="1" applyBorder="1" applyAlignment="1">
      <alignment horizontal="left"/>
    </xf>
    <xf numFmtId="1" fontId="14" fillId="33" borderId="16" xfId="0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left"/>
    </xf>
    <xf numFmtId="0" fontId="56" fillId="0" borderId="10" xfId="36" applyNumberFormat="1" applyFont="1" applyFill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/>
    </xf>
    <xf numFmtId="61" fontId="56" fillId="0" borderId="28" xfId="36" applyNumberFormat="1" applyFont="1" applyFill="1" applyBorder="1" applyAlignment="1">
      <alignment horizontal="center" vertical="center"/>
    </xf>
    <xf numFmtId="1" fontId="56" fillId="0" borderId="28" xfId="0" applyNumberFormat="1" applyFont="1" applyBorder="1" applyAlignment="1">
      <alignment horizontal="center"/>
    </xf>
    <xf numFmtId="59" fontId="56" fillId="0" borderId="28" xfId="0" applyNumberFormat="1" applyFont="1" applyBorder="1" applyAlignment="1">
      <alignment horizontal="center"/>
    </xf>
    <xf numFmtId="1" fontId="56" fillId="0" borderId="28" xfId="0" applyNumberFormat="1" applyFont="1" applyBorder="1" applyAlignment="1">
      <alignment horizontal="left"/>
    </xf>
    <xf numFmtId="187" fontId="56" fillId="0" borderId="28" xfId="36" applyNumberFormat="1" applyFont="1" applyBorder="1" applyAlignment="1">
      <alignment horizontal="center"/>
    </xf>
    <xf numFmtId="0" fontId="63" fillId="0" borderId="0" xfId="0" applyFont="1" applyAlignment="1">
      <alignment vertical="center"/>
    </xf>
    <xf numFmtId="1" fontId="64" fillId="0" borderId="0" xfId="0" applyNumberFormat="1" applyFont="1" applyAlignment="1">
      <alignment/>
    </xf>
    <xf numFmtId="1" fontId="59" fillId="0" borderId="0" xfId="0" applyNumberFormat="1" applyFont="1" applyAlignment="1">
      <alignment/>
    </xf>
    <xf numFmtId="1" fontId="59" fillId="0" borderId="0" xfId="0" applyNumberFormat="1" applyFont="1" applyAlignment="1">
      <alignment horizontal="center"/>
    </xf>
    <xf numFmtId="3" fontId="12" fillId="0" borderId="10" xfId="0" applyNumberFormat="1" applyFont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1" fontId="53" fillId="36" borderId="13" xfId="0" applyNumberFormat="1" applyFont="1" applyFill="1" applyBorder="1" applyAlignment="1">
      <alignment horizontal="center"/>
    </xf>
    <xf numFmtId="1" fontId="11" fillId="34" borderId="15" xfId="0" applyNumberFormat="1" applyFont="1" applyFill="1" applyBorder="1" applyAlignment="1">
      <alignment horizontal="center"/>
    </xf>
    <xf numFmtId="61" fontId="55" fillId="0" borderId="0" xfId="0" applyNumberFormat="1" applyFont="1" applyAlignment="1">
      <alignment horizontal="left"/>
    </xf>
    <xf numFmtId="61" fontId="55" fillId="0" borderId="0" xfId="36" applyNumberFormat="1" applyFont="1" applyAlignment="1">
      <alignment horizontal="left"/>
    </xf>
    <xf numFmtId="1" fontId="65" fillId="0" borderId="0" xfId="0" applyNumberFormat="1" applyFont="1" applyAlignment="1">
      <alignment horizontal="left"/>
    </xf>
    <xf numFmtId="1" fontId="54" fillId="6" borderId="27" xfId="0" applyNumberFormat="1" applyFont="1" applyFill="1" applyBorder="1" applyAlignment="1">
      <alignment horizontal="center"/>
    </xf>
    <xf numFmtId="1" fontId="54" fillId="6" borderId="28" xfId="0" applyNumberFormat="1" applyFont="1" applyFill="1" applyBorder="1" applyAlignment="1">
      <alignment horizontal="center"/>
    </xf>
    <xf numFmtId="1" fontId="54" fillId="6" borderId="29" xfId="0" applyNumberFormat="1" applyFont="1" applyFill="1" applyBorder="1" applyAlignment="1">
      <alignment horizontal="center"/>
    </xf>
    <xf numFmtId="1" fontId="54" fillId="6" borderId="10" xfId="0" applyNumberFormat="1" applyFont="1" applyFill="1" applyBorder="1" applyAlignment="1">
      <alignment horizontal="center"/>
    </xf>
    <xf numFmtId="187" fontId="53" fillId="0" borderId="0" xfId="36" applyNumberFormat="1" applyFont="1" applyAlignment="1">
      <alignment horizontal="center"/>
    </xf>
    <xf numFmtId="1" fontId="54" fillId="6" borderId="15" xfId="0" applyNumberFormat="1" applyFont="1" applyFill="1" applyBorder="1" applyAlignment="1">
      <alignment horizontal="center"/>
    </xf>
    <xf numFmtId="1" fontId="54" fillId="6" borderId="0" xfId="0" applyNumberFormat="1" applyFont="1" applyFill="1" applyBorder="1" applyAlignment="1">
      <alignment horizontal="center"/>
    </xf>
    <xf numFmtId="1" fontId="54" fillId="6" borderId="16" xfId="0" applyNumberFormat="1" applyFont="1" applyFill="1" applyBorder="1" applyAlignment="1">
      <alignment horizontal="center"/>
    </xf>
    <xf numFmtId="1" fontId="54" fillId="6" borderId="13" xfId="0" applyNumberFormat="1" applyFont="1" applyFill="1" applyBorder="1" applyAlignment="1">
      <alignment horizontal="center"/>
    </xf>
    <xf numFmtId="1" fontId="54" fillId="6" borderId="0" xfId="0" applyNumberFormat="1" applyFont="1" applyFill="1" applyAlignment="1">
      <alignment horizontal="center"/>
    </xf>
    <xf numFmtId="1" fontId="54" fillId="6" borderId="11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5"/>
  <sheetViews>
    <sheetView tabSelected="1" view="pageLayout" zoomScale="90" zoomScaleNormal="80" zoomScalePageLayoutView="90" workbookViewId="0" topLeftCell="A55">
      <selection activeCell="C76" sqref="C76"/>
    </sheetView>
  </sheetViews>
  <sheetFormatPr defaultColWidth="9.00390625" defaultRowHeight="15"/>
  <cols>
    <col min="1" max="1" width="3.7109375" style="3" customWidth="1"/>
    <col min="2" max="2" width="29.421875" style="1" customWidth="1"/>
    <col min="3" max="3" width="13.7109375" style="3" customWidth="1"/>
    <col min="4" max="4" width="7.00390625" style="3" customWidth="1"/>
    <col min="5" max="5" width="5.421875" style="3" customWidth="1"/>
    <col min="6" max="7" width="9.57421875" style="3" customWidth="1"/>
    <col min="8" max="8" width="5.7109375" style="3" customWidth="1"/>
    <col min="9" max="9" width="5.421875" style="3" customWidth="1"/>
    <col min="10" max="10" width="5.7109375" style="3" customWidth="1"/>
    <col min="11" max="11" width="7.00390625" style="3" customWidth="1"/>
    <col min="12" max="13" width="5.421875" style="3" customWidth="1"/>
    <col min="14" max="14" width="8.421875" style="1" customWidth="1"/>
    <col min="15" max="15" width="8.57421875" style="1" customWidth="1"/>
    <col min="16" max="16" width="8.00390625" style="1" customWidth="1"/>
    <col min="17" max="17" width="10.57421875" style="1" customWidth="1"/>
    <col min="18" max="18" width="10.7109375" style="1" customWidth="1"/>
    <col min="19" max="19" width="10.8515625" style="1" customWidth="1"/>
    <col min="20" max="20" width="9.28125" style="1" customWidth="1"/>
    <col min="21" max="16384" width="9.00390625" style="1" customWidth="1"/>
  </cols>
  <sheetData>
    <row r="1" spans="1:20" s="8" customFormat="1" ht="23.2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s="2" customFormat="1" ht="18.75">
      <c r="A2" s="8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2" customFormat="1" ht="18.75">
      <c r="A3" s="27" t="s">
        <v>1</v>
      </c>
      <c r="B3" s="27" t="s">
        <v>2</v>
      </c>
      <c r="C3" s="27" t="s">
        <v>3</v>
      </c>
      <c r="D3" s="27" t="s">
        <v>4</v>
      </c>
      <c r="E3" s="193" t="s">
        <v>5</v>
      </c>
      <c r="F3" s="194"/>
      <c r="G3" s="195"/>
      <c r="H3" s="196" t="s">
        <v>6</v>
      </c>
      <c r="I3" s="196"/>
      <c r="J3" s="196"/>
      <c r="K3" s="193" t="s">
        <v>7</v>
      </c>
      <c r="L3" s="194"/>
      <c r="M3" s="195"/>
      <c r="N3" s="193" t="s">
        <v>8</v>
      </c>
      <c r="O3" s="194"/>
      <c r="P3" s="195"/>
      <c r="Q3" s="193" t="s">
        <v>9</v>
      </c>
      <c r="R3" s="194"/>
      <c r="S3" s="195"/>
      <c r="T3" s="27" t="s">
        <v>10</v>
      </c>
    </row>
    <row r="4" spans="1:20" s="2" customFormat="1" ht="18.75">
      <c r="A4" s="28"/>
      <c r="B4" s="28"/>
      <c r="C4" s="28" t="s">
        <v>11</v>
      </c>
      <c r="D4" s="28" t="s">
        <v>12</v>
      </c>
      <c r="E4" s="198" t="s">
        <v>13</v>
      </c>
      <c r="F4" s="199"/>
      <c r="G4" s="200"/>
      <c r="H4" s="201" t="s">
        <v>14</v>
      </c>
      <c r="I4" s="201"/>
      <c r="J4" s="201"/>
      <c r="K4" s="198" t="s">
        <v>15</v>
      </c>
      <c r="L4" s="202"/>
      <c r="M4" s="200"/>
      <c r="N4" s="198" t="s">
        <v>16</v>
      </c>
      <c r="O4" s="202"/>
      <c r="P4" s="200"/>
      <c r="Q4" s="37"/>
      <c r="R4" s="38"/>
      <c r="S4" s="39"/>
      <c r="T4" s="28"/>
    </row>
    <row r="5" spans="1:20" s="2" customFormat="1" ht="18.75">
      <c r="A5" s="28"/>
      <c r="B5" s="28"/>
      <c r="C5" s="28"/>
      <c r="D5" s="28"/>
      <c r="E5" s="40"/>
      <c r="F5" s="41"/>
      <c r="G5" s="41"/>
      <c r="H5" s="203" t="s">
        <v>17</v>
      </c>
      <c r="I5" s="203"/>
      <c r="J5" s="203"/>
      <c r="K5" s="40"/>
      <c r="L5" s="42"/>
      <c r="M5" s="41"/>
      <c r="N5" s="40"/>
      <c r="O5" s="42"/>
      <c r="P5" s="41"/>
      <c r="Q5" s="40"/>
      <c r="R5" s="42"/>
      <c r="S5" s="41"/>
      <c r="T5" s="29"/>
    </row>
    <row r="6" spans="1:20" s="2" customFormat="1" ht="18.75">
      <c r="A6" s="28"/>
      <c r="B6" s="28"/>
      <c r="C6" s="28"/>
      <c r="D6" s="28"/>
      <c r="E6" s="27" t="s">
        <v>4</v>
      </c>
      <c r="F6" s="27" t="s">
        <v>18</v>
      </c>
      <c r="G6" s="27" t="s">
        <v>66</v>
      </c>
      <c r="H6" s="43">
        <v>2564</v>
      </c>
      <c r="I6" s="43">
        <v>2565</v>
      </c>
      <c r="J6" s="43">
        <v>2566</v>
      </c>
      <c r="K6" s="43">
        <v>2564</v>
      </c>
      <c r="L6" s="43">
        <v>2565</v>
      </c>
      <c r="M6" s="43">
        <v>2566</v>
      </c>
      <c r="N6" s="43">
        <v>2564</v>
      </c>
      <c r="O6" s="43">
        <v>2565</v>
      </c>
      <c r="P6" s="43">
        <v>2566</v>
      </c>
      <c r="Q6" s="43">
        <v>2564</v>
      </c>
      <c r="R6" s="43">
        <v>2565</v>
      </c>
      <c r="S6" s="43">
        <v>2566</v>
      </c>
      <c r="T6" s="28"/>
    </row>
    <row r="7" spans="1:20" ht="18.75">
      <c r="A7" s="29"/>
      <c r="B7" s="29"/>
      <c r="C7" s="29"/>
      <c r="D7" s="29"/>
      <c r="E7" s="29" t="s">
        <v>19</v>
      </c>
      <c r="F7" s="44" t="s">
        <v>20</v>
      </c>
      <c r="G7" s="44" t="s">
        <v>67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0.25">
      <c r="A8" s="9">
        <v>1</v>
      </c>
      <c r="B8" s="186" t="s">
        <v>21</v>
      </c>
      <c r="C8" s="45" t="s">
        <v>22</v>
      </c>
      <c r="D8" s="9">
        <v>1</v>
      </c>
      <c r="E8" s="9">
        <v>1</v>
      </c>
      <c r="F8" s="9">
        <v>490800</v>
      </c>
      <c r="G8" s="9">
        <v>48000</v>
      </c>
      <c r="H8" s="9">
        <v>1</v>
      </c>
      <c r="I8" s="9">
        <v>1</v>
      </c>
      <c r="J8" s="9">
        <v>1</v>
      </c>
      <c r="K8" s="46" t="s">
        <v>23</v>
      </c>
      <c r="L8" s="46" t="s">
        <v>23</v>
      </c>
      <c r="M8" s="46" t="s">
        <v>23</v>
      </c>
      <c r="N8" s="9">
        <v>15720</v>
      </c>
      <c r="O8" s="9">
        <v>16440</v>
      </c>
      <c r="P8" s="9">
        <v>16920</v>
      </c>
      <c r="Q8" s="9">
        <f>F8+G8+N8</f>
        <v>554520</v>
      </c>
      <c r="R8" s="9">
        <f>Q8+O8</f>
        <v>570960</v>
      </c>
      <c r="S8" s="9">
        <f>R8+P8</f>
        <v>587880</v>
      </c>
      <c r="T8" s="9">
        <v>40900</v>
      </c>
    </row>
    <row r="9" spans="1:56" s="50" customFormat="1" ht="19.5" customHeight="1">
      <c r="A9" s="23"/>
      <c r="B9" s="187" t="s">
        <v>24</v>
      </c>
      <c r="C9" s="47"/>
      <c r="D9" s="48"/>
      <c r="E9" s="48"/>
      <c r="F9" s="23"/>
      <c r="G9" s="23"/>
      <c r="H9" s="48"/>
      <c r="I9" s="48"/>
      <c r="J9" s="48"/>
      <c r="K9" s="48"/>
      <c r="L9" s="48"/>
      <c r="M9" s="48"/>
      <c r="N9" s="23"/>
      <c r="O9" s="23"/>
      <c r="P9" s="23"/>
      <c r="Q9" s="21"/>
      <c r="R9" s="21"/>
      <c r="S9" s="21"/>
      <c r="T9" s="10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49"/>
    </row>
    <row r="10" spans="1:55" s="57" customFormat="1" ht="18.75">
      <c r="A10" s="51"/>
      <c r="B10" s="52" t="s">
        <v>25</v>
      </c>
      <c r="C10" s="53"/>
      <c r="D10" s="54"/>
      <c r="E10" s="54"/>
      <c r="F10" s="55"/>
      <c r="G10" s="55"/>
      <c r="H10" s="54"/>
      <c r="I10" s="54"/>
      <c r="J10" s="54"/>
      <c r="K10" s="54"/>
      <c r="L10" s="54"/>
      <c r="M10" s="54"/>
      <c r="N10" s="56"/>
      <c r="O10" s="56"/>
      <c r="P10" s="56"/>
      <c r="Q10" s="55"/>
      <c r="R10" s="55"/>
      <c r="S10" s="55"/>
      <c r="T10" s="3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s="60" customFormat="1" ht="20.25">
      <c r="A11" s="9">
        <v>2</v>
      </c>
      <c r="B11" s="58" t="s">
        <v>96</v>
      </c>
      <c r="C11" s="59" t="s">
        <v>22</v>
      </c>
      <c r="D11" s="21">
        <v>1</v>
      </c>
      <c r="E11" s="21">
        <v>1</v>
      </c>
      <c r="F11" s="21">
        <f>T11*12</f>
        <v>409320</v>
      </c>
      <c r="G11" s="21">
        <v>42000</v>
      </c>
      <c r="H11" s="21">
        <v>1</v>
      </c>
      <c r="I11" s="21">
        <v>1</v>
      </c>
      <c r="J11" s="21">
        <v>1</v>
      </c>
      <c r="K11" s="59" t="s">
        <v>26</v>
      </c>
      <c r="L11" s="59" t="s">
        <v>26</v>
      </c>
      <c r="M11" s="59" t="s">
        <v>26</v>
      </c>
      <c r="N11" s="21">
        <v>13320</v>
      </c>
      <c r="O11" s="21">
        <v>13080</v>
      </c>
      <c r="P11" s="21">
        <v>13200</v>
      </c>
      <c r="Q11" s="21">
        <f>F11+G11+N11</f>
        <v>464640</v>
      </c>
      <c r="R11" s="21">
        <f>Q11+O11</f>
        <v>477720</v>
      </c>
      <c r="S11" s="21">
        <f>R11+P11</f>
        <v>490920</v>
      </c>
      <c r="T11" s="21">
        <v>34110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s="62" customFormat="1" ht="20.25">
      <c r="A12" s="18">
        <v>3</v>
      </c>
      <c r="B12" s="63" t="s">
        <v>27</v>
      </c>
      <c r="C12" s="64" t="s">
        <v>69</v>
      </c>
      <c r="D12" s="18">
        <v>1</v>
      </c>
      <c r="E12" s="18" t="s">
        <v>70</v>
      </c>
      <c r="F12" s="18">
        <v>355320</v>
      </c>
      <c r="G12" s="18"/>
      <c r="H12" s="18">
        <v>1</v>
      </c>
      <c r="I12" s="18">
        <v>1</v>
      </c>
      <c r="J12" s="18">
        <v>1</v>
      </c>
      <c r="K12" s="65" t="s">
        <v>26</v>
      </c>
      <c r="L12" s="65" t="s">
        <v>26</v>
      </c>
      <c r="M12" s="65" t="s">
        <v>26</v>
      </c>
      <c r="N12" s="18">
        <v>12000</v>
      </c>
      <c r="O12" s="18">
        <v>12000</v>
      </c>
      <c r="P12" s="18">
        <v>12000</v>
      </c>
      <c r="Q12" s="6">
        <f>F12+G12+N12</f>
        <v>367320</v>
      </c>
      <c r="R12" s="6">
        <f aca="true" t="shared" si="0" ref="R12:S14">Q12+O12</f>
        <v>379320</v>
      </c>
      <c r="S12" s="6">
        <f t="shared" si="0"/>
        <v>391320</v>
      </c>
      <c r="T12" s="6" t="s">
        <v>38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s="62" customFormat="1" ht="20.25">
      <c r="A13" s="12">
        <v>4</v>
      </c>
      <c r="B13" s="66" t="s">
        <v>30</v>
      </c>
      <c r="C13" s="67" t="s">
        <v>28</v>
      </c>
      <c r="D13" s="12">
        <v>1</v>
      </c>
      <c r="E13" s="12">
        <v>1</v>
      </c>
      <c r="F13" s="12">
        <v>323760</v>
      </c>
      <c r="G13" s="12"/>
      <c r="H13" s="12">
        <v>1</v>
      </c>
      <c r="I13" s="12">
        <v>1</v>
      </c>
      <c r="J13" s="12">
        <v>1</v>
      </c>
      <c r="K13" s="68" t="s">
        <v>70</v>
      </c>
      <c r="L13" s="68" t="s">
        <v>70</v>
      </c>
      <c r="M13" s="68" t="s">
        <v>70</v>
      </c>
      <c r="N13" s="12">
        <v>12600</v>
      </c>
      <c r="O13" s="12">
        <v>12960</v>
      </c>
      <c r="P13" s="12">
        <v>13320</v>
      </c>
      <c r="Q13" s="6">
        <f>F13+G13+N13</f>
        <v>336360</v>
      </c>
      <c r="R13" s="6">
        <f t="shared" si="0"/>
        <v>349320</v>
      </c>
      <c r="S13" s="6">
        <f t="shared" si="0"/>
        <v>362640</v>
      </c>
      <c r="T13" s="9">
        <v>26980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s="70" customFormat="1" ht="20.25">
      <c r="A14" s="72">
        <v>5</v>
      </c>
      <c r="B14" s="66" t="s">
        <v>71</v>
      </c>
      <c r="C14" s="67" t="s">
        <v>49</v>
      </c>
      <c r="D14" s="12">
        <v>1</v>
      </c>
      <c r="E14" s="12">
        <v>1</v>
      </c>
      <c r="F14" s="12">
        <v>284520</v>
      </c>
      <c r="G14" s="12"/>
      <c r="H14" s="12">
        <v>1</v>
      </c>
      <c r="I14" s="12">
        <v>1</v>
      </c>
      <c r="J14" s="12">
        <v>1</v>
      </c>
      <c r="K14" s="68" t="s">
        <v>26</v>
      </c>
      <c r="L14" s="68" t="s">
        <v>26</v>
      </c>
      <c r="M14" s="68" t="s">
        <v>26</v>
      </c>
      <c r="N14" s="12">
        <v>9240</v>
      </c>
      <c r="O14" s="12">
        <v>9480</v>
      </c>
      <c r="P14" s="12">
        <v>14760</v>
      </c>
      <c r="Q14" s="9">
        <f>F14+G14+N14</f>
        <v>293760</v>
      </c>
      <c r="R14" s="9">
        <f t="shared" si="0"/>
        <v>303240</v>
      </c>
      <c r="S14" s="9">
        <f t="shared" si="0"/>
        <v>318000</v>
      </c>
      <c r="T14" s="9">
        <v>23710</v>
      </c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74" customFormat="1" ht="20.25">
      <c r="A15" s="12">
        <v>6</v>
      </c>
      <c r="B15" s="66" t="s">
        <v>29</v>
      </c>
      <c r="C15" s="67" t="s">
        <v>28</v>
      </c>
      <c r="D15" s="12">
        <v>1</v>
      </c>
      <c r="E15" s="12">
        <v>1</v>
      </c>
      <c r="F15" s="12">
        <v>362640</v>
      </c>
      <c r="G15" s="12"/>
      <c r="H15" s="12">
        <v>1</v>
      </c>
      <c r="I15" s="12">
        <v>1</v>
      </c>
      <c r="J15" s="12">
        <v>1</v>
      </c>
      <c r="K15" s="71" t="s">
        <v>26</v>
      </c>
      <c r="L15" s="72" t="s">
        <v>26</v>
      </c>
      <c r="M15" s="72" t="s">
        <v>26</v>
      </c>
      <c r="N15" s="12">
        <v>13440</v>
      </c>
      <c r="O15" s="12">
        <v>13320</v>
      </c>
      <c r="P15" s="12">
        <v>13320</v>
      </c>
      <c r="Q15" s="9">
        <f>F15+G15+N15</f>
        <v>376080</v>
      </c>
      <c r="R15" s="9">
        <f>Q15+O15</f>
        <v>389400</v>
      </c>
      <c r="S15" s="9">
        <f>R15+P15</f>
        <v>402720</v>
      </c>
      <c r="T15" s="9">
        <v>30220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</row>
    <row r="16" spans="1:55" s="74" customFormat="1" ht="20.25">
      <c r="A16" s="18">
        <v>7</v>
      </c>
      <c r="B16" s="75" t="s">
        <v>31</v>
      </c>
      <c r="C16" s="76" t="s">
        <v>72</v>
      </c>
      <c r="D16" s="6">
        <v>1</v>
      </c>
      <c r="E16" s="6" t="s">
        <v>70</v>
      </c>
      <c r="F16" s="6">
        <v>297900</v>
      </c>
      <c r="G16" s="6"/>
      <c r="H16" s="6">
        <v>1</v>
      </c>
      <c r="I16" s="6">
        <v>1</v>
      </c>
      <c r="J16" s="6">
        <v>1</v>
      </c>
      <c r="K16" s="5" t="s">
        <v>26</v>
      </c>
      <c r="L16" s="5" t="s">
        <v>26</v>
      </c>
      <c r="M16" s="5" t="s">
        <v>26</v>
      </c>
      <c r="N16" s="6">
        <v>9720</v>
      </c>
      <c r="O16" s="6">
        <v>9720</v>
      </c>
      <c r="P16" s="6">
        <v>9720</v>
      </c>
      <c r="Q16" s="6">
        <f>F16+G16+N16</f>
        <v>307620</v>
      </c>
      <c r="R16" s="6">
        <f>Q16+O16</f>
        <v>317340</v>
      </c>
      <c r="S16" s="6">
        <f>R16+P16</f>
        <v>327060</v>
      </c>
      <c r="T16" s="6" t="s">
        <v>38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</row>
    <row r="17" spans="1:55" s="81" customFormat="1" ht="18.75">
      <c r="A17" s="21"/>
      <c r="B17" s="77" t="s">
        <v>79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0"/>
      <c r="P17" s="80"/>
      <c r="Q17" s="80"/>
      <c r="R17" s="80"/>
      <c r="S17" s="80"/>
      <c r="T17" s="26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74" customFormat="1" ht="18.75">
      <c r="A18" s="12">
        <v>8</v>
      </c>
      <c r="B18" s="82" t="s">
        <v>81</v>
      </c>
      <c r="C18" s="72" t="s">
        <v>26</v>
      </c>
      <c r="D18" s="12">
        <v>1</v>
      </c>
      <c r="E18" s="12">
        <v>1</v>
      </c>
      <c r="F18" s="12">
        <f>T18*12</f>
        <v>145260</v>
      </c>
      <c r="G18" s="12"/>
      <c r="H18" s="12">
        <v>1</v>
      </c>
      <c r="I18" s="12">
        <v>1</v>
      </c>
      <c r="J18" s="12">
        <v>1</v>
      </c>
      <c r="K18" s="72" t="s">
        <v>26</v>
      </c>
      <c r="L18" s="72" t="s">
        <v>26</v>
      </c>
      <c r="M18" s="72" t="s">
        <v>26</v>
      </c>
      <c r="N18" s="12">
        <v>5820</v>
      </c>
      <c r="O18" s="12">
        <v>5820</v>
      </c>
      <c r="P18" s="12">
        <v>6048</v>
      </c>
      <c r="Q18" s="12">
        <f>F18+N18</f>
        <v>151080</v>
      </c>
      <c r="R18" s="12">
        <f aca="true" t="shared" si="1" ref="R18:S20">Q18+O18</f>
        <v>156900</v>
      </c>
      <c r="S18" s="12">
        <f t="shared" si="1"/>
        <v>162948</v>
      </c>
      <c r="T18" s="17">
        <v>12105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</row>
    <row r="19" spans="1:55" s="74" customFormat="1" ht="18.75">
      <c r="A19" s="12">
        <v>9</v>
      </c>
      <c r="B19" s="82" t="s">
        <v>80</v>
      </c>
      <c r="C19" s="72" t="s">
        <v>26</v>
      </c>
      <c r="D19" s="12">
        <v>1</v>
      </c>
      <c r="E19" s="12">
        <v>1</v>
      </c>
      <c r="F19" s="12">
        <f>T19*12</f>
        <v>112800</v>
      </c>
      <c r="G19" s="12"/>
      <c r="H19" s="12">
        <v>1</v>
      </c>
      <c r="I19" s="12">
        <v>1</v>
      </c>
      <c r="J19" s="12">
        <v>1</v>
      </c>
      <c r="K19" s="72" t="s">
        <v>26</v>
      </c>
      <c r="L19" s="72" t="s">
        <v>26</v>
      </c>
      <c r="M19" s="72" t="s">
        <v>26</v>
      </c>
      <c r="N19" s="12">
        <v>4512</v>
      </c>
      <c r="O19" s="12">
        <v>4704</v>
      </c>
      <c r="P19" s="12">
        <v>4884</v>
      </c>
      <c r="Q19" s="12">
        <f>F19+N19</f>
        <v>117312</v>
      </c>
      <c r="R19" s="12">
        <f>Q19+O19</f>
        <v>122016</v>
      </c>
      <c r="S19" s="12">
        <f>R19+P19</f>
        <v>126900</v>
      </c>
      <c r="T19" s="16">
        <v>9400</v>
      </c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</row>
    <row r="20" spans="1:55" s="74" customFormat="1" ht="18.75">
      <c r="A20" s="12">
        <v>10</v>
      </c>
      <c r="B20" s="82" t="s">
        <v>33</v>
      </c>
      <c r="C20" s="72" t="s">
        <v>26</v>
      </c>
      <c r="D20" s="12">
        <v>1</v>
      </c>
      <c r="E20" s="12">
        <v>1</v>
      </c>
      <c r="F20" s="12">
        <f>T20*12</f>
        <v>112800</v>
      </c>
      <c r="G20" s="12"/>
      <c r="H20" s="12">
        <v>1</v>
      </c>
      <c r="I20" s="12">
        <v>1</v>
      </c>
      <c r="J20" s="12">
        <v>1</v>
      </c>
      <c r="K20" s="72" t="s">
        <v>26</v>
      </c>
      <c r="L20" s="12" t="s">
        <v>26</v>
      </c>
      <c r="M20" s="72" t="s">
        <v>26</v>
      </c>
      <c r="N20" s="12">
        <v>4512</v>
      </c>
      <c r="O20" s="12">
        <v>4704</v>
      </c>
      <c r="P20" s="12">
        <v>4884</v>
      </c>
      <c r="Q20" s="12">
        <f>F20+N20</f>
        <v>117312</v>
      </c>
      <c r="R20" s="12">
        <f t="shared" si="1"/>
        <v>122016</v>
      </c>
      <c r="S20" s="12">
        <f t="shared" si="1"/>
        <v>126900</v>
      </c>
      <c r="T20" s="17">
        <v>9400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</row>
    <row r="21" spans="1:55" s="74" customFormat="1" ht="18.75">
      <c r="A21" s="18">
        <v>11</v>
      </c>
      <c r="B21" s="83" t="s">
        <v>33</v>
      </c>
      <c r="C21" s="65" t="s">
        <v>26</v>
      </c>
      <c r="D21" s="18">
        <v>1</v>
      </c>
      <c r="E21" s="18" t="s">
        <v>70</v>
      </c>
      <c r="F21" s="18">
        <v>112800</v>
      </c>
      <c r="G21" s="18"/>
      <c r="H21" s="18">
        <v>1</v>
      </c>
      <c r="I21" s="18">
        <v>1</v>
      </c>
      <c r="J21" s="18">
        <v>1</v>
      </c>
      <c r="K21" s="65" t="s">
        <v>26</v>
      </c>
      <c r="L21" s="18" t="s">
        <v>26</v>
      </c>
      <c r="M21" s="65" t="s">
        <v>26</v>
      </c>
      <c r="N21" s="18">
        <v>0</v>
      </c>
      <c r="O21" s="18">
        <v>4800</v>
      </c>
      <c r="P21" s="18">
        <v>4800</v>
      </c>
      <c r="Q21" s="18">
        <f>F21+N21</f>
        <v>112800</v>
      </c>
      <c r="R21" s="18">
        <f>Q21+O21</f>
        <v>117600</v>
      </c>
      <c r="S21" s="18">
        <f>R21+P21</f>
        <v>122400</v>
      </c>
      <c r="T21" s="34" t="s">
        <v>38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</row>
    <row r="22" spans="1:55" s="74" customFormat="1" ht="18.75">
      <c r="A22" s="12"/>
      <c r="B22" s="84" t="s">
        <v>34</v>
      </c>
      <c r="C22" s="78"/>
      <c r="D22" s="79"/>
      <c r="E22" s="79"/>
      <c r="F22" s="80"/>
      <c r="G22" s="80"/>
      <c r="H22" s="79"/>
      <c r="I22" s="79"/>
      <c r="J22" s="79"/>
      <c r="K22" s="79"/>
      <c r="L22" s="79"/>
      <c r="M22" s="79"/>
      <c r="N22" s="80"/>
      <c r="O22" s="80"/>
      <c r="P22" s="80"/>
      <c r="Q22" s="80"/>
      <c r="R22" s="80"/>
      <c r="S22" s="80"/>
      <c r="T22" s="26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</row>
    <row r="23" spans="1:55" s="88" customFormat="1" ht="18.75">
      <c r="A23" s="12">
        <v>12</v>
      </c>
      <c r="B23" s="82" t="s">
        <v>73</v>
      </c>
      <c r="C23" s="72" t="s">
        <v>26</v>
      </c>
      <c r="D23" s="12">
        <v>1</v>
      </c>
      <c r="E23" s="12">
        <v>1</v>
      </c>
      <c r="F23" s="9">
        <v>108000</v>
      </c>
      <c r="G23" s="9"/>
      <c r="H23" s="9">
        <v>1</v>
      </c>
      <c r="I23" s="9">
        <v>1</v>
      </c>
      <c r="J23" s="9">
        <v>1</v>
      </c>
      <c r="K23" s="86" t="s">
        <v>26</v>
      </c>
      <c r="L23" s="9" t="s">
        <v>26</v>
      </c>
      <c r="M23" s="86" t="s">
        <v>26</v>
      </c>
      <c r="N23" s="9" t="s">
        <v>26</v>
      </c>
      <c r="O23" s="9" t="s">
        <v>26</v>
      </c>
      <c r="P23" s="9" t="s">
        <v>26</v>
      </c>
      <c r="Q23" s="9">
        <f>F23</f>
        <v>108000</v>
      </c>
      <c r="R23" s="9">
        <f>Q23</f>
        <v>108000</v>
      </c>
      <c r="S23" s="9">
        <f>R23</f>
        <v>108000</v>
      </c>
      <c r="T23" s="9">
        <v>9000</v>
      </c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</row>
    <row r="24" spans="1:55" s="88" customFormat="1" ht="18.75">
      <c r="A24" s="12">
        <v>13</v>
      </c>
      <c r="B24" s="82" t="s">
        <v>74</v>
      </c>
      <c r="C24" s="72" t="s">
        <v>26</v>
      </c>
      <c r="D24" s="12">
        <v>1</v>
      </c>
      <c r="E24" s="12">
        <v>1</v>
      </c>
      <c r="F24" s="51">
        <v>108000</v>
      </c>
      <c r="G24" s="51"/>
      <c r="H24" s="12">
        <v>1</v>
      </c>
      <c r="I24" s="12">
        <v>1</v>
      </c>
      <c r="J24" s="12">
        <v>1</v>
      </c>
      <c r="K24" s="72" t="s">
        <v>26</v>
      </c>
      <c r="L24" s="72" t="s">
        <v>26</v>
      </c>
      <c r="M24" s="72" t="s">
        <v>26</v>
      </c>
      <c r="N24" s="12" t="s">
        <v>26</v>
      </c>
      <c r="O24" s="12" t="s">
        <v>26</v>
      </c>
      <c r="P24" s="12" t="s">
        <v>26</v>
      </c>
      <c r="Q24" s="9">
        <f>F24</f>
        <v>108000</v>
      </c>
      <c r="R24" s="9">
        <f>Q24</f>
        <v>108000</v>
      </c>
      <c r="S24" s="9">
        <f>R24</f>
        <v>108000</v>
      </c>
      <c r="T24" s="9">
        <v>9000</v>
      </c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</row>
    <row r="25" spans="1:55" s="57" customFormat="1" ht="18.75">
      <c r="A25" s="23">
        <v>14</v>
      </c>
      <c r="B25" s="89" t="s">
        <v>75</v>
      </c>
      <c r="C25" s="90" t="s">
        <v>26</v>
      </c>
      <c r="D25" s="12">
        <v>2</v>
      </c>
      <c r="E25" s="12">
        <v>2</v>
      </c>
      <c r="F25" s="12">
        <v>216000</v>
      </c>
      <c r="G25" s="12"/>
      <c r="H25" s="12">
        <v>2</v>
      </c>
      <c r="I25" s="12">
        <v>2</v>
      </c>
      <c r="J25" s="12">
        <v>2</v>
      </c>
      <c r="K25" s="72" t="s">
        <v>26</v>
      </c>
      <c r="L25" s="72" t="s">
        <v>26</v>
      </c>
      <c r="M25" s="72" t="s">
        <v>26</v>
      </c>
      <c r="N25" s="85" t="s">
        <v>26</v>
      </c>
      <c r="O25" s="85" t="s">
        <v>26</v>
      </c>
      <c r="P25" s="85" t="s">
        <v>26</v>
      </c>
      <c r="Q25" s="12">
        <v>216000</v>
      </c>
      <c r="R25" s="12">
        <v>216000</v>
      </c>
      <c r="S25" s="12">
        <v>216000</v>
      </c>
      <c r="T25" s="12">
        <v>9000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20" ht="18.75">
      <c r="A26" s="18">
        <v>15</v>
      </c>
      <c r="B26" s="83" t="s">
        <v>35</v>
      </c>
      <c r="C26" s="35" t="s">
        <v>26</v>
      </c>
      <c r="D26" s="6">
        <v>1</v>
      </c>
      <c r="E26" s="6" t="s">
        <v>70</v>
      </c>
      <c r="F26" s="6">
        <v>108000</v>
      </c>
      <c r="G26" s="6"/>
      <c r="H26" s="6">
        <v>1</v>
      </c>
      <c r="I26" s="6">
        <v>1</v>
      </c>
      <c r="J26" s="6">
        <v>1</v>
      </c>
      <c r="K26" s="5" t="s">
        <v>26</v>
      </c>
      <c r="L26" s="6" t="s">
        <v>26</v>
      </c>
      <c r="M26" s="5" t="s">
        <v>26</v>
      </c>
      <c r="N26" s="6" t="s">
        <v>26</v>
      </c>
      <c r="O26" s="6" t="s">
        <v>26</v>
      </c>
      <c r="P26" s="6" t="s">
        <v>26</v>
      </c>
      <c r="Q26" s="6">
        <f>F26</f>
        <v>108000</v>
      </c>
      <c r="R26" s="6">
        <f>Q26</f>
        <v>108000</v>
      </c>
      <c r="S26" s="6">
        <f>R26</f>
        <v>108000</v>
      </c>
      <c r="T26" s="6" t="s">
        <v>76</v>
      </c>
    </row>
    <row r="27" spans="1:20" ht="18.75">
      <c r="A27" s="188"/>
      <c r="B27" s="189" t="s">
        <v>36</v>
      </c>
      <c r="C27" s="91"/>
      <c r="D27" s="92"/>
      <c r="E27" s="92"/>
      <c r="F27" s="93"/>
      <c r="G27" s="93"/>
      <c r="H27" s="92"/>
      <c r="I27" s="92"/>
      <c r="J27" s="92"/>
      <c r="K27" s="92"/>
      <c r="L27" s="92"/>
      <c r="M27" s="92"/>
      <c r="N27" s="94"/>
      <c r="O27" s="94"/>
      <c r="P27" s="94"/>
      <c r="Q27" s="94"/>
      <c r="R27" s="94"/>
      <c r="S27" s="94"/>
      <c r="T27" s="31"/>
    </row>
    <row r="28" spans="1:20" s="73" customFormat="1" ht="20.25">
      <c r="A28" s="95">
        <v>16</v>
      </c>
      <c r="B28" s="58" t="s">
        <v>37</v>
      </c>
      <c r="C28" s="96" t="s">
        <v>22</v>
      </c>
      <c r="D28" s="97">
        <v>1</v>
      </c>
      <c r="E28" s="36">
        <v>1</v>
      </c>
      <c r="F28" s="21">
        <v>382320</v>
      </c>
      <c r="G28" s="21">
        <v>42000</v>
      </c>
      <c r="H28" s="97">
        <v>1</v>
      </c>
      <c r="I28" s="97">
        <v>1</v>
      </c>
      <c r="J28" s="97">
        <v>1</v>
      </c>
      <c r="K28" s="36" t="s">
        <v>26</v>
      </c>
      <c r="L28" s="36" t="s">
        <v>26</v>
      </c>
      <c r="M28" s="36" t="s">
        <v>26</v>
      </c>
      <c r="N28" s="21">
        <v>13680</v>
      </c>
      <c r="O28" s="21">
        <v>13320</v>
      </c>
      <c r="P28" s="21">
        <v>13320</v>
      </c>
      <c r="Q28" s="21">
        <v>449220</v>
      </c>
      <c r="R28" s="21">
        <v>462840</v>
      </c>
      <c r="S28" s="21">
        <v>476460</v>
      </c>
      <c r="T28" s="21">
        <v>31860</v>
      </c>
    </row>
    <row r="29" spans="1:20" ht="20.25">
      <c r="A29" s="98"/>
      <c r="B29" s="61" t="s">
        <v>39</v>
      </c>
      <c r="C29" s="47"/>
      <c r="D29" s="98"/>
      <c r="E29" s="98"/>
      <c r="F29" s="99"/>
      <c r="G29" s="99"/>
      <c r="H29" s="98"/>
      <c r="I29" s="98"/>
      <c r="J29" s="98"/>
      <c r="K29" s="98"/>
      <c r="L29" s="98"/>
      <c r="M29" s="98"/>
      <c r="N29" s="99"/>
      <c r="O29" s="99"/>
      <c r="P29" s="99"/>
      <c r="Q29" s="99"/>
      <c r="R29" s="99"/>
      <c r="S29" s="99"/>
      <c r="T29" s="13"/>
    </row>
    <row r="30" spans="1:20" s="73" customFormat="1" ht="20.25">
      <c r="A30" s="112">
        <v>17</v>
      </c>
      <c r="B30" s="165" t="s">
        <v>40</v>
      </c>
      <c r="C30" s="67" t="s">
        <v>32</v>
      </c>
      <c r="D30" s="12">
        <v>1</v>
      </c>
      <c r="E30" s="113">
        <v>1</v>
      </c>
      <c r="F30" s="12">
        <v>138120</v>
      </c>
      <c r="G30" s="12"/>
      <c r="H30" s="12">
        <v>1</v>
      </c>
      <c r="I30" s="12">
        <v>1</v>
      </c>
      <c r="J30" s="12">
        <v>1</v>
      </c>
      <c r="K30" s="71" t="s">
        <v>26</v>
      </c>
      <c r="L30" s="72" t="s">
        <v>26</v>
      </c>
      <c r="M30" s="72" t="s">
        <v>26</v>
      </c>
      <c r="N30" s="12">
        <v>5400</v>
      </c>
      <c r="O30" s="12">
        <v>6120</v>
      </c>
      <c r="P30" s="12">
        <v>6000</v>
      </c>
      <c r="Q30" s="12">
        <f>F30+G30+N30</f>
        <v>143520</v>
      </c>
      <c r="R30" s="12">
        <f>Q30+O30</f>
        <v>149640</v>
      </c>
      <c r="S30" s="12">
        <f>R30+P30</f>
        <v>155640</v>
      </c>
      <c r="T30" s="12">
        <v>11510</v>
      </c>
    </row>
    <row r="31" spans="1:20" ht="20.25">
      <c r="A31" s="101">
        <v>18</v>
      </c>
      <c r="B31" s="102" t="s">
        <v>77</v>
      </c>
      <c r="C31" s="103" t="s">
        <v>32</v>
      </c>
      <c r="D31" s="104">
        <v>1</v>
      </c>
      <c r="E31" s="104">
        <v>1</v>
      </c>
      <c r="F31" s="23">
        <v>192360</v>
      </c>
      <c r="G31" s="21"/>
      <c r="H31" s="21">
        <v>1</v>
      </c>
      <c r="I31" s="21">
        <v>1</v>
      </c>
      <c r="J31" s="21">
        <v>1</v>
      </c>
      <c r="K31" s="105" t="s">
        <v>26</v>
      </c>
      <c r="L31" s="105" t="s">
        <v>26</v>
      </c>
      <c r="M31" s="106" t="s">
        <v>26</v>
      </c>
      <c r="N31" s="23">
        <v>7440</v>
      </c>
      <c r="O31" s="23">
        <v>7440</v>
      </c>
      <c r="P31" s="23">
        <v>7320</v>
      </c>
      <c r="Q31" s="23">
        <f>F31+N31</f>
        <v>199800</v>
      </c>
      <c r="R31" s="23">
        <f>Q31+O31</f>
        <v>207240</v>
      </c>
      <c r="S31" s="23">
        <f>R31+P31</f>
        <v>214560</v>
      </c>
      <c r="T31" s="15">
        <v>16030</v>
      </c>
    </row>
    <row r="32" spans="1:20" s="73" customFormat="1" ht="20.25">
      <c r="A32" s="112">
        <v>19</v>
      </c>
      <c r="B32" s="165" t="s">
        <v>41</v>
      </c>
      <c r="C32" s="45" t="s">
        <v>32</v>
      </c>
      <c r="D32" s="95">
        <v>1</v>
      </c>
      <c r="E32" s="120">
        <v>1</v>
      </c>
      <c r="F32" s="12">
        <v>138120</v>
      </c>
      <c r="G32" s="12"/>
      <c r="H32" s="12">
        <v>1</v>
      </c>
      <c r="I32" s="12">
        <v>1</v>
      </c>
      <c r="J32" s="12">
        <v>1</v>
      </c>
      <c r="K32" s="71" t="s">
        <v>26</v>
      </c>
      <c r="L32" s="72" t="s">
        <v>26</v>
      </c>
      <c r="M32" s="72" t="s">
        <v>26</v>
      </c>
      <c r="N32" s="12">
        <v>5400</v>
      </c>
      <c r="O32" s="12">
        <v>6120</v>
      </c>
      <c r="P32" s="12">
        <v>6000</v>
      </c>
      <c r="Q32" s="12">
        <f>F32+G32+N32</f>
        <v>143520</v>
      </c>
      <c r="R32" s="12">
        <f>Q32+O32</f>
        <v>149640</v>
      </c>
      <c r="S32" s="12">
        <f>R32+P32</f>
        <v>155640</v>
      </c>
      <c r="T32" s="12">
        <v>11510</v>
      </c>
    </row>
    <row r="33" spans="1:20" ht="21" customHeight="1">
      <c r="A33" s="166"/>
      <c r="B33" s="77" t="s">
        <v>79</v>
      </c>
      <c r="C33" s="78"/>
      <c r="D33" s="110"/>
      <c r="E33" s="110"/>
      <c r="F33" s="111"/>
      <c r="G33" s="111"/>
      <c r="H33" s="110"/>
      <c r="I33" s="110"/>
      <c r="J33" s="110"/>
      <c r="K33" s="110"/>
      <c r="L33" s="110"/>
      <c r="M33" s="110"/>
      <c r="N33" s="111"/>
      <c r="O33" s="111"/>
      <c r="P33" s="111"/>
      <c r="Q33" s="111"/>
      <c r="R33" s="111"/>
      <c r="S33" s="111"/>
      <c r="T33" s="25"/>
    </row>
    <row r="34" spans="1:20" ht="18.75">
      <c r="A34" s="112">
        <v>20</v>
      </c>
      <c r="B34" s="82" t="s">
        <v>82</v>
      </c>
      <c r="C34" s="90" t="s">
        <v>26</v>
      </c>
      <c r="D34" s="23">
        <v>1</v>
      </c>
      <c r="E34" s="23">
        <v>1</v>
      </c>
      <c r="F34" s="23">
        <v>149880</v>
      </c>
      <c r="G34" s="23"/>
      <c r="H34" s="23">
        <v>1</v>
      </c>
      <c r="I34" s="23">
        <v>1</v>
      </c>
      <c r="J34" s="23">
        <v>1</v>
      </c>
      <c r="K34" s="90" t="s">
        <v>26</v>
      </c>
      <c r="L34" s="90" t="s">
        <v>26</v>
      </c>
      <c r="M34" s="90" t="s">
        <v>26</v>
      </c>
      <c r="N34" s="21">
        <v>6000</v>
      </c>
      <c r="O34" s="21">
        <v>6240</v>
      </c>
      <c r="P34" s="21">
        <v>6480</v>
      </c>
      <c r="Q34" s="23">
        <f>F34+N34</f>
        <v>155880</v>
      </c>
      <c r="R34" s="23">
        <f>Q34+O34</f>
        <v>162120</v>
      </c>
      <c r="S34" s="23">
        <f>R34+P34</f>
        <v>168600</v>
      </c>
      <c r="T34" s="19">
        <v>12490</v>
      </c>
    </row>
    <row r="35" spans="1:20" ht="18.75">
      <c r="A35" s="112">
        <v>21</v>
      </c>
      <c r="B35" s="82" t="s">
        <v>83</v>
      </c>
      <c r="C35" s="86" t="s">
        <v>26</v>
      </c>
      <c r="D35" s="9">
        <v>1</v>
      </c>
      <c r="E35" s="9">
        <v>1</v>
      </c>
      <c r="F35" s="9">
        <v>125280</v>
      </c>
      <c r="G35" s="9"/>
      <c r="H35" s="9">
        <v>1</v>
      </c>
      <c r="I35" s="9">
        <v>1</v>
      </c>
      <c r="J35" s="9">
        <v>1</v>
      </c>
      <c r="K35" s="86" t="s">
        <v>26</v>
      </c>
      <c r="L35" s="86" t="s">
        <v>26</v>
      </c>
      <c r="M35" s="86" t="s">
        <v>26</v>
      </c>
      <c r="N35" s="9">
        <v>5040</v>
      </c>
      <c r="O35" s="9">
        <v>5280</v>
      </c>
      <c r="P35" s="9">
        <v>5520</v>
      </c>
      <c r="Q35" s="9">
        <f>F35+N35</f>
        <v>130320</v>
      </c>
      <c r="R35" s="9">
        <f>Q35+O35</f>
        <v>135600</v>
      </c>
      <c r="S35" s="9">
        <f>R35+P35</f>
        <v>141120</v>
      </c>
      <c r="T35" s="20">
        <v>10440</v>
      </c>
    </row>
    <row r="36" spans="1:20" ht="18.75">
      <c r="A36" s="100">
        <v>22</v>
      </c>
      <c r="B36" s="83" t="s">
        <v>81</v>
      </c>
      <c r="C36" s="5" t="s">
        <v>26</v>
      </c>
      <c r="D36" s="6">
        <v>1</v>
      </c>
      <c r="E36" s="6" t="s">
        <v>70</v>
      </c>
      <c r="F36" s="6">
        <v>112800</v>
      </c>
      <c r="G36" s="6"/>
      <c r="H36" s="6">
        <v>1</v>
      </c>
      <c r="I36" s="6">
        <v>1</v>
      </c>
      <c r="J36" s="6">
        <v>1</v>
      </c>
      <c r="K36" s="5" t="s">
        <v>26</v>
      </c>
      <c r="L36" s="5" t="s">
        <v>26</v>
      </c>
      <c r="M36" s="5" t="s">
        <v>26</v>
      </c>
      <c r="N36" s="6">
        <v>0</v>
      </c>
      <c r="O36" s="6">
        <v>4800</v>
      </c>
      <c r="P36" s="6">
        <v>4800</v>
      </c>
      <c r="Q36" s="6">
        <f>F36+N36</f>
        <v>112800</v>
      </c>
      <c r="R36" s="6">
        <f>Q36+O36</f>
        <v>117600</v>
      </c>
      <c r="S36" s="6">
        <f>R36+P36</f>
        <v>122400</v>
      </c>
      <c r="T36" s="167" t="s">
        <v>38</v>
      </c>
    </row>
    <row r="37" spans="1:20" ht="18.75">
      <c r="A37" s="179"/>
      <c r="B37" s="180"/>
      <c r="C37" s="178"/>
      <c r="D37" s="177"/>
      <c r="E37" s="177"/>
      <c r="F37" s="177"/>
      <c r="G37" s="177"/>
      <c r="H37" s="177"/>
      <c r="I37" s="177"/>
      <c r="J37" s="177"/>
      <c r="K37" s="178"/>
      <c r="L37" s="178"/>
      <c r="M37" s="178"/>
      <c r="N37" s="177"/>
      <c r="O37" s="177"/>
      <c r="P37" s="177"/>
      <c r="Q37" s="177"/>
      <c r="R37" s="177"/>
      <c r="S37" s="177"/>
      <c r="T37" s="181"/>
    </row>
    <row r="38" spans="1:20" ht="18.75">
      <c r="A38" s="114"/>
      <c r="B38" s="115" t="s">
        <v>42</v>
      </c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8"/>
      <c r="P38" s="118"/>
      <c r="Q38" s="119"/>
      <c r="R38" s="119"/>
      <c r="S38" s="119"/>
      <c r="T38" s="30"/>
    </row>
    <row r="39" spans="1:20" s="73" customFormat="1" ht="20.25">
      <c r="A39" s="95">
        <v>23</v>
      </c>
      <c r="B39" s="58" t="s">
        <v>43</v>
      </c>
      <c r="C39" s="96" t="s">
        <v>22</v>
      </c>
      <c r="D39" s="97">
        <v>1</v>
      </c>
      <c r="E39" s="97">
        <v>1</v>
      </c>
      <c r="F39" s="21">
        <v>442320</v>
      </c>
      <c r="G39" s="21">
        <v>42000</v>
      </c>
      <c r="H39" s="97">
        <v>1</v>
      </c>
      <c r="I39" s="97">
        <v>1</v>
      </c>
      <c r="J39" s="97">
        <v>1</v>
      </c>
      <c r="K39" s="36" t="s">
        <v>26</v>
      </c>
      <c r="L39" s="36" t="s">
        <v>26</v>
      </c>
      <c r="M39" s="36" t="s">
        <v>26</v>
      </c>
      <c r="N39" s="21">
        <v>13200</v>
      </c>
      <c r="O39" s="21">
        <v>13440</v>
      </c>
      <c r="P39" s="21">
        <v>14160</v>
      </c>
      <c r="Q39" s="21">
        <v>449220</v>
      </c>
      <c r="R39" s="21">
        <v>462840</v>
      </c>
      <c r="S39" s="21">
        <v>476460</v>
      </c>
      <c r="T39" s="19">
        <v>36860</v>
      </c>
    </row>
    <row r="40" spans="1:20" s="73" customFormat="1" ht="20.25">
      <c r="A40" s="95">
        <v>24</v>
      </c>
      <c r="B40" s="170" t="s">
        <v>44</v>
      </c>
      <c r="C40" s="67" t="s">
        <v>32</v>
      </c>
      <c r="D40" s="112">
        <v>1</v>
      </c>
      <c r="E40" s="113">
        <v>1</v>
      </c>
      <c r="F40" s="12">
        <v>297900</v>
      </c>
      <c r="G40" s="12"/>
      <c r="H40" s="112">
        <v>1</v>
      </c>
      <c r="I40" s="112">
        <v>1</v>
      </c>
      <c r="J40" s="112">
        <v>1</v>
      </c>
      <c r="K40" s="113" t="s">
        <v>26</v>
      </c>
      <c r="L40" s="113" t="s">
        <v>26</v>
      </c>
      <c r="M40" s="113" t="s">
        <v>26</v>
      </c>
      <c r="N40" s="12">
        <v>5400</v>
      </c>
      <c r="O40" s="12">
        <v>6120</v>
      </c>
      <c r="P40" s="12">
        <v>6000</v>
      </c>
      <c r="Q40" s="12">
        <v>307620</v>
      </c>
      <c r="R40" s="12">
        <v>317340</v>
      </c>
      <c r="S40" s="12">
        <v>327060</v>
      </c>
      <c r="T40" s="19">
        <v>11510</v>
      </c>
    </row>
    <row r="41" spans="1:20" ht="20.25">
      <c r="A41" s="100">
        <v>25</v>
      </c>
      <c r="B41" s="75" t="s">
        <v>31</v>
      </c>
      <c r="C41" s="169" t="s">
        <v>72</v>
      </c>
      <c r="D41" s="18">
        <v>1</v>
      </c>
      <c r="E41" s="18" t="s">
        <v>70</v>
      </c>
      <c r="F41" s="18">
        <v>297900</v>
      </c>
      <c r="G41" s="18"/>
      <c r="H41" s="18">
        <v>1</v>
      </c>
      <c r="I41" s="18">
        <v>1</v>
      </c>
      <c r="J41" s="18">
        <v>1</v>
      </c>
      <c r="K41" s="65" t="s">
        <v>26</v>
      </c>
      <c r="L41" s="65" t="s">
        <v>26</v>
      </c>
      <c r="M41" s="65" t="s">
        <v>26</v>
      </c>
      <c r="N41" s="18">
        <v>9720</v>
      </c>
      <c r="O41" s="18">
        <v>9720</v>
      </c>
      <c r="P41" s="18">
        <v>9720</v>
      </c>
      <c r="Q41" s="18">
        <f>F41+G41+N41</f>
        <v>307620</v>
      </c>
      <c r="R41" s="18">
        <f>Q41+O41</f>
        <v>317340</v>
      </c>
      <c r="S41" s="18">
        <f>R41+P41</f>
        <v>327060</v>
      </c>
      <c r="T41" s="18" t="s">
        <v>38</v>
      </c>
    </row>
    <row r="42" spans="1:20" ht="20.25">
      <c r="A42" s="95"/>
      <c r="B42" s="173" t="s">
        <v>86</v>
      </c>
      <c r="C42" s="121"/>
      <c r="D42" s="122"/>
      <c r="E42" s="123"/>
      <c r="F42" s="124"/>
      <c r="G42" s="124"/>
      <c r="H42" s="125"/>
      <c r="I42" s="125"/>
      <c r="J42" s="125"/>
      <c r="K42" s="123"/>
      <c r="L42" s="123"/>
      <c r="M42" s="123"/>
      <c r="N42" s="124"/>
      <c r="O42" s="124"/>
      <c r="P42" s="124"/>
      <c r="Q42" s="124"/>
      <c r="R42" s="124"/>
      <c r="S42" s="124"/>
      <c r="T42" s="168"/>
    </row>
    <row r="43" spans="1:20" ht="18.75">
      <c r="A43" s="112">
        <v>26</v>
      </c>
      <c r="B43" s="82" t="s">
        <v>81</v>
      </c>
      <c r="C43" s="86" t="s">
        <v>26</v>
      </c>
      <c r="D43" s="9">
        <v>1</v>
      </c>
      <c r="E43" s="9">
        <v>1</v>
      </c>
      <c r="F43" s="9">
        <v>122880</v>
      </c>
      <c r="G43" s="9"/>
      <c r="H43" s="9">
        <v>1</v>
      </c>
      <c r="I43" s="9">
        <v>1</v>
      </c>
      <c r="J43" s="9">
        <v>1</v>
      </c>
      <c r="K43" s="86" t="s">
        <v>26</v>
      </c>
      <c r="L43" s="86" t="s">
        <v>26</v>
      </c>
      <c r="M43" s="86" t="s">
        <v>26</v>
      </c>
      <c r="N43" s="9">
        <v>4920</v>
      </c>
      <c r="O43" s="9">
        <v>5160</v>
      </c>
      <c r="P43" s="9">
        <v>5400</v>
      </c>
      <c r="Q43" s="9">
        <f>F43+N43</f>
        <v>127800</v>
      </c>
      <c r="R43" s="9">
        <f>Q43+O43</f>
        <v>132960</v>
      </c>
      <c r="S43" s="9">
        <f>R43+P43</f>
        <v>138360</v>
      </c>
      <c r="T43" s="20">
        <v>10240</v>
      </c>
    </row>
    <row r="44" spans="1:20" ht="18.75">
      <c r="A44" s="100">
        <v>27</v>
      </c>
      <c r="B44" s="172" t="s">
        <v>84</v>
      </c>
      <c r="C44" s="5" t="s">
        <v>70</v>
      </c>
      <c r="D44" s="6">
        <v>1</v>
      </c>
      <c r="E44" s="6" t="s">
        <v>70</v>
      </c>
      <c r="F44" s="6">
        <v>112800</v>
      </c>
      <c r="G44" s="6"/>
      <c r="H44" s="6">
        <v>1</v>
      </c>
      <c r="I44" s="6">
        <v>1</v>
      </c>
      <c r="J44" s="6">
        <v>1</v>
      </c>
      <c r="K44" s="5" t="s">
        <v>70</v>
      </c>
      <c r="L44" s="5" t="s">
        <v>70</v>
      </c>
      <c r="M44" s="5" t="s">
        <v>70</v>
      </c>
      <c r="N44" s="6">
        <v>0</v>
      </c>
      <c r="O44" s="6">
        <v>4800</v>
      </c>
      <c r="P44" s="6">
        <v>4800</v>
      </c>
      <c r="Q44" s="6">
        <f>F44+N44</f>
        <v>112800</v>
      </c>
      <c r="R44" s="6">
        <f>Q44+O44</f>
        <v>117600</v>
      </c>
      <c r="S44" s="6">
        <f>R44+P44</f>
        <v>122400</v>
      </c>
      <c r="T44" s="167" t="s">
        <v>38</v>
      </c>
    </row>
    <row r="45" spans="1:20" ht="18.75">
      <c r="A45" s="112">
        <v>28</v>
      </c>
      <c r="B45" s="171" t="s">
        <v>85</v>
      </c>
      <c r="C45" s="86" t="s">
        <v>23</v>
      </c>
      <c r="D45" s="12">
        <v>1</v>
      </c>
      <c r="E45" s="12">
        <v>1</v>
      </c>
      <c r="F45" s="12">
        <f>T45*12</f>
        <v>112800</v>
      </c>
      <c r="G45" s="12"/>
      <c r="H45" s="12">
        <v>1</v>
      </c>
      <c r="I45" s="12">
        <v>1</v>
      </c>
      <c r="J45" s="12">
        <v>1</v>
      </c>
      <c r="K45" s="72" t="s">
        <v>26</v>
      </c>
      <c r="L45" s="72" t="s">
        <v>26</v>
      </c>
      <c r="M45" s="72" t="s">
        <v>26</v>
      </c>
      <c r="N45" s="12">
        <v>4512</v>
      </c>
      <c r="O45" s="12">
        <v>4704</v>
      </c>
      <c r="P45" s="12">
        <v>4884</v>
      </c>
      <c r="Q45" s="12">
        <f>F45+N45</f>
        <v>117312</v>
      </c>
      <c r="R45" s="12">
        <f>Q45+O45</f>
        <v>122016</v>
      </c>
      <c r="S45" s="12">
        <f>R45+P45</f>
        <v>126900</v>
      </c>
      <c r="T45" s="16">
        <v>9400</v>
      </c>
    </row>
    <row r="46" spans="1:20" ht="18.75">
      <c r="A46" s="112">
        <v>29</v>
      </c>
      <c r="B46" s="171" t="s">
        <v>78</v>
      </c>
      <c r="C46" s="72" t="s">
        <v>70</v>
      </c>
      <c r="D46" s="12">
        <v>1</v>
      </c>
      <c r="E46" s="12">
        <v>1</v>
      </c>
      <c r="F46" s="12">
        <f>T46*12</f>
        <v>112800</v>
      </c>
      <c r="G46" s="12"/>
      <c r="H46" s="12">
        <v>1</v>
      </c>
      <c r="I46" s="12">
        <v>1</v>
      </c>
      <c r="J46" s="12">
        <v>1</v>
      </c>
      <c r="K46" s="72" t="s">
        <v>26</v>
      </c>
      <c r="L46" s="12" t="s">
        <v>26</v>
      </c>
      <c r="M46" s="72" t="s">
        <v>26</v>
      </c>
      <c r="N46" s="12">
        <v>4512</v>
      </c>
      <c r="O46" s="12">
        <v>4704</v>
      </c>
      <c r="P46" s="12">
        <v>4884</v>
      </c>
      <c r="Q46" s="12">
        <f>F46+N46</f>
        <v>117312</v>
      </c>
      <c r="R46" s="12">
        <f>Q46+O46</f>
        <v>122016</v>
      </c>
      <c r="S46" s="12">
        <f>R46+P46</f>
        <v>126900</v>
      </c>
      <c r="T46" s="17">
        <v>9400</v>
      </c>
    </row>
    <row r="47" spans="1:20" ht="18.75">
      <c r="A47" s="112"/>
      <c r="B47" s="84" t="s">
        <v>34</v>
      </c>
      <c r="C47" s="78"/>
      <c r="D47" s="79"/>
      <c r="E47" s="79"/>
      <c r="F47" s="80"/>
      <c r="G47" s="80"/>
      <c r="H47" s="79"/>
      <c r="I47" s="79"/>
      <c r="J47" s="79"/>
      <c r="K47" s="79"/>
      <c r="L47" s="79"/>
      <c r="M47" s="79"/>
      <c r="N47" s="80"/>
      <c r="O47" s="80"/>
      <c r="P47" s="80"/>
      <c r="Q47" s="80"/>
      <c r="R47" s="80"/>
      <c r="S47" s="80"/>
      <c r="T47" s="26"/>
    </row>
    <row r="48" spans="1:20" ht="18.75">
      <c r="A48" s="100">
        <v>30</v>
      </c>
      <c r="B48" s="172" t="s">
        <v>87</v>
      </c>
      <c r="C48" s="65" t="s">
        <v>70</v>
      </c>
      <c r="D48" s="6">
        <v>1</v>
      </c>
      <c r="E48" s="6" t="s">
        <v>70</v>
      </c>
      <c r="F48" s="6">
        <v>108000</v>
      </c>
      <c r="G48" s="6"/>
      <c r="H48" s="6">
        <v>1</v>
      </c>
      <c r="I48" s="6">
        <v>1</v>
      </c>
      <c r="J48" s="6">
        <v>1</v>
      </c>
      <c r="K48" s="5" t="s">
        <v>26</v>
      </c>
      <c r="L48" s="6" t="s">
        <v>26</v>
      </c>
      <c r="M48" s="5" t="s">
        <v>26</v>
      </c>
      <c r="N48" s="6" t="s">
        <v>26</v>
      </c>
      <c r="O48" s="6" t="s">
        <v>26</v>
      </c>
      <c r="P48" s="6" t="s">
        <v>26</v>
      </c>
      <c r="Q48" s="6">
        <f>F48</f>
        <v>108000</v>
      </c>
      <c r="R48" s="6">
        <f aca="true" t="shared" si="2" ref="R48:S51">Q48</f>
        <v>108000</v>
      </c>
      <c r="S48" s="6">
        <f t="shared" si="2"/>
        <v>108000</v>
      </c>
      <c r="T48" s="6" t="s">
        <v>76</v>
      </c>
    </row>
    <row r="49" spans="1:20" ht="18.75">
      <c r="A49" s="112">
        <v>31</v>
      </c>
      <c r="B49" s="171" t="s">
        <v>88</v>
      </c>
      <c r="C49" s="72" t="s">
        <v>26</v>
      </c>
      <c r="D49" s="12">
        <v>1</v>
      </c>
      <c r="E49" s="12">
        <v>1</v>
      </c>
      <c r="F49" s="51">
        <v>108000</v>
      </c>
      <c r="G49" s="51"/>
      <c r="H49" s="12">
        <v>1</v>
      </c>
      <c r="I49" s="12">
        <v>1</v>
      </c>
      <c r="J49" s="12">
        <v>1</v>
      </c>
      <c r="K49" s="72" t="s">
        <v>26</v>
      </c>
      <c r="L49" s="72" t="s">
        <v>26</v>
      </c>
      <c r="M49" s="72" t="s">
        <v>26</v>
      </c>
      <c r="N49" s="12" t="s">
        <v>26</v>
      </c>
      <c r="O49" s="12" t="s">
        <v>26</v>
      </c>
      <c r="P49" s="12" t="s">
        <v>26</v>
      </c>
      <c r="Q49" s="9">
        <f>F49</f>
        <v>108000</v>
      </c>
      <c r="R49" s="9">
        <f t="shared" si="2"/>
        <v>108000</v>
      </c>
      <c r="S49" s="9">
        <f t="shared" si="2"/>
        <v>108000</v>
      </c>
      <c r="T49" s="9">
        <v>9000</v>
      </c>
    </row>
    <row r="50" spans="1:20" ht="18.75">
      <c r="A50" s="112">
        <v>32</v>
      </c>
      <c r="B50" s="171" t="s">
        <v>75</v>
      </c>
      <c r="C50" s="72" t="s">
        <v>26</v>
      </c>
      <c r="D50" s="12">
        <v>1</v>
      </c>
      <c r="E50" s="12">
        <v>1</v>
      </c>
      <c r="F50" s="51">
        <v>108000</v>
      </c>
      <c r="G50" s="51"/>
      <c r="H50" s="12">
        <v>1</v>
      </c>
      <c r="I50" s="12">
        <v>1</v>
      </c>
      <c r="J50" s="12">
        <v>1</v>
      </c>
      <c r="K50" s="72" t="s">
        <v>26</v>
      </c>
      <c r="L50" s="72" t="s">
        <v>26</v>
      </c>
      <c r="M50" s="72" t="s">
        <v>26</v>
      </c>
      <c r="N50" s="12" t="s">
        <v>26</v>
      </c>
      <c r="O50" s="12" t="s">
        <v>26</v>
      </c>
      <c r="P50" s="12" t="s">
        <v>26</v>
      </c>
      <c r="Q50" s="9">
        <f>F50</f>
        <v>108000</v>
      </c>
      <c r="R50" s="9">
        <f t="shared" si="2"/>
        <v>108000</v>
      </c>
      <c r="S50" s="9">
        <f t="shared" si="2"/>
        <v>108000</v>
      </c>
      <c r="T50" s="9">
        <v>9000</v>
      </c>
    </row>
    <row r="51" spans="1:20" ht="18.75">
      <c r="A51" s="100">
        <v>33</v>
      </c>
      <c r="B51" s="172" t="s">
        <v>89</v>
      </c>
      <c r="C51" s="65" t="s">
        <v>70</v>
      </c>
      <c r="D51" s="6">
        <v>1</v>
      </c>
      <c r="E51" s="6" t="s">
        <v>70</v>
      </c>
      <c r="F51" s="6">
        <v>108000</v>
      </c>
      <c r="G51" s="6"/>
      <c r="H51" s="6">
        <v>1</v>
      </c>
      <c r="I51" s="6">
        <v>1</v>
      </c>
      <c r="J51" s="6">
        <v>1</v>
      </c>
      <c r="K51" s="5" t="s">
        <v>26</v>
      </c>
      <c r="L51" s="6" t="s">
        <v>26</v>
      </c>
      <c r="M51" s="5" t="s">
        <v>26</v>
      </c>
      <c r="N51" s="6" t="s">
        <v>26</v>
      </c>
      <c r="O51" s="6" t="s">
        <v>26</v>
      </c>
      <c r="P51" s="6" t="s">
        <v>26</v>
      </c>
      <c r="Q51" s="6">
        <f>F51</f>
        <v>108000</v>
      </c>
      <c r="R51" s="6">
        <f t="shared" si="2"/>
        <v>108000</v>
      </c>
      <c r="S51" s="6">
        <f t="shared" si="2"/>
        <v>108000</v>
      </c>
      <c r="T51" s="6" t="s">
        <v>76</v>
      </c>
    </row>
    <row r="52" spans="1:20" ht="18.75">
      <c r="A52" s="114"/>
      <c r="B52" s="126" t="s">
        <v>45</v>
      </c>
      <c r="C52" s="127"/>
      <c r="D52" s="128"/>
      <c r="E52" s="128"/>
      <c r="F52" s="129"/>
      <c r="G52" s="129"/>
      <c r="H52" s="128"/>
      <c r="I52" s="128"/>
      <c r="J52" s="128"/>
      <c r="K52" s="130"/>
      <c r="L52" s="128"/>
      <c r="M52" s="128"/>
      <c r="N52" s="129"/>
      <c r="O52" s="129"/>
      <c r="P52" s="129"/>
      <c r="Q52" s="129"/>
      <c r="R52" s="129"/>
      <c r="S52" s="129"/>
      <c r="T52" s="33"/>
    </row>
    <row r="53" spans="1:20" s="73" customFormat="1" ht="18.75">
      <c r="A53" s="95">
        <v>35</v>
      </c>
      <c r="B53" s="135" t="s">
        <v>46</v>
      </c>
      <c r="C53" s="105" t="s">
        <v>22</v>
      </c>
      <c r="D53" s="97">
        <v>1</v>
      </c>
      <c r="E53" s="36">
        <v>1</v>
      </c>
      <c r="F53" s="21">
        <v>349320</v>
      </c>
      <c r="G53" s="21">
        <v>42000</v>
      </c>
      <c r="H53" s="97">
        <v>1</v>
      </c>
      <c r="I53" s="97">
        <v>1</v>
      </c>
      <c r="J53" s="97">
        <v>1</v>
      </c>
      <c r="K53" s="36" t="s">
        <v>26</v>
      </c>
      <c r="L53" s="36" t="s">
        <v>26</v>
      </c>
      <c r="M53" s="36" t="s">
        <v>26</v>
      </c>
      <c r="N53" s="21">
        <v>13320</v>
      </c>
      <c r="O53" s="21">
        <v>13440</v>
      </c>
      <c r="P53" s="21">
        <v>13320</v>
      </c>
      <c r="Q53" s="21">
        <v>449220</v>
      </c>
      <c r="R53" s="21">
        <v>462840</v>
      </c>
      <c r="S53" s="21">
        <v>476460</v>
      </c>
      <c r="T53" s="20">
        <v>29110</v>
      </c>
    </row>
    <row r="54" spans="1:20" ht="18.75">
      <c r="A54" s="98"/>
      <c r="B54" s="89" t="s">
        <v>47</v>
      </c>
      <c r="C54" s="90"/>
      <c r="D54" s="98"/>
      <c r="E54" s="98"/>
      <c r="F54" s="23"/>
      <c r="G54" s="23"/>
      <c r="H54" s="98"/>
      <c r="I54" s="98"/>
      <c r="J54" s="98"/>
      <c r="K54" s="98"/>
      <c r="L54" s="98"/>
      <c r="M54" s="98"/>
      <c r="N54" s="99"/>
      <c r="O54" s="99"/>
      <c r="P54" s="99"/>
      <c r="Q54" s="99"/>
      <c r="R54" s="99"/>
      <c r="S54" s="99"/>
      <c r="T54" s="90"/>
    </row>
    <row r="55" spans="1:20" ht="20.25">
      <c r="A55" s="100">
        <v>35</v>
      </c>
      <c r="B55" s="83" t="s">
        <v>48</v>
      </c>
      <c r="C55" s="64" t="s">
        <v>69</v>
      </c>
      <c r="D55" s="18">
        <v>1</v>
      </c>
      <c r="E55" s="18" t="s">
        <v>70</v>
      </c>
      <c r="F55" s="18">
        <v>355320</v>
      </c>
      <c r="G55" s="18"/>
      <c r="H55" s="18">
        <v>1</v>
      </c>
      <c r="I55" s="18">
        <v>1</v>
      </c>
      <c r="J55" s="18">
        <v>1</v>
      </c>
      <c r="K55" s="65" t="s">
        <v>26</v>
      </c>
      <c r="L55" s="65" t="s">
        <v>26</v>
      </c>
      <c r="M55" s="65" t="s">
        <v>26</v>
      </c>
      <c r="N55" s="18">
        <v>12000</v>
      </c>
      <c r="O55" s="18">
        <v>12000</v>
      </c>
      <c r="P55" s="18">
        <v>12000</v>
      </c>
      <c r="Q55" s="6">
        <f>F55+G55+N55</f>
        <v>367320</v>
      </c>
      <c r="R55" s="6">
        <f>Q55+O55</f>
        <v>379320</v>
      </c>
      <c r="S55" s="6">
        <f>R55+P55</f>
        <v>391320</v>
      </c>
      <c r="T55" s="6" t="s">
        <v>38</v>
      </c>
    </row>
    <row r="56" spans="1:20" ht="18.75">
      <c r="A56" s="112">
        <v>36</v>
      </c>
      <c r="B56" s="82" t="s">
        <v>91</v>
      </c>
      <c r="C56" s="86" t="s">
        <v>90</v>
      </c>
      <c r="D56" s="95">
        <v>1</v>
      </c>
      <c r="E56" s="95">
        <v>1</v>
      </c>
      <c r="F56" s="9" t="s">
        <v>26</v>
      </c>
      <c r="G56" s="9"/>
      <c r="H56" s="131">
        <v>1</v>
      </c>
      <c r="I56" s="131">
        <v>1</v>
      </c>
      <c r="J56" s="131">
        <v>1</v>
      </c>
      <c r="K56" s="120" t="s">
        <v>26</v>
      </c>
      <c r="L56" s="120" t="s">
        <v>26</v>
      </c>
      <c r="M56" s="120" t="s">
        <v>26</v>
      </c>
      <c r="N56" s="132" t="s">
        <v>26</v>
      </c>
      <c r="O56" s="132" t="s">
        <v>26</v>
      </c>
      <c r="P56" s="132" t="s">
        <v>26</v>
      </c>
      <c r="Q56" s="132" t="s">
        <v>26</v>
      </c>
      <c r="R56" s="132" t="s">
        <v>26</v>
      </c>
      <c r="S56" s="132" t="s">
        <v>26</v>
      </c>
      <c r="T56" s="22" t="s">
        <v>51</v>
      </c>
    </row>
    <row r="57" spans="1:20" ht="18.75">
      <c r="A57" s="100">
        <v>37</v>
      </c>
      <c r="B57" s="83" t="s">
        <v>50</v>
      </c>
      <c r="C57" s="5" t="s">
        <v>92</v>
      </c>
      <c r="D57" s="107">
        <v>1</v>
      </c>
      <c r="E57" s="107" t="s">
        <v>70</v>
      </c>
      <c r="F57" s="6" t="s">
        <v>26</v>
      </c>
      <c r="G57" s="6"/>
      <c r="H57" s="107">
        <v>1</v>
      </c>
      <c r="I57" s="107">
        <v>1</v>
      </c>
      <c r="J57" s="107">
        <v>1</v>
      </c>
      <c r="K57" s="108" t="s">
        <v>26</v>
      </c>
      <c r="L57" s="108" t="s">
        <v>26</v>
      </c>
      <c r="M57" s="108" t="s">
        <v>26</v>
      </c>
      <c r="N57" s="175" t="s">
        <v>26</v>
      </c>
      <c r="O57" s="175" t="s">
        <v>26</v>
      </c>
      <c r="P57" s="175" t="s">
        <v>26</v>
      </c>
      <c r="Q57" s="175" t="s">
        <v>26</v>
      </c>
      <c r="R57" s="175" t="s">
        <v>26</v>
      </c>
      <c r="S57" s="175" t="s">
        <v>26</v>
      </c>
      <c r="T57" s="176" t="s">
        <v>95</v>
      </c>
    </row>
    <row r="58" spans="1:20" ht="18.75">
      <c r="A58" s="95"/>
      <c r="B58" s="109" t="s">
        <v>79</v>
      </c>
      <c r="C58" s="78"/>
      <c r="D58" s="133"/>
      <c r="E58" s="133"/>
      <c r="F58" s="80"/>
      <c r="G58" s="80"/>
      <c r="H58" s="134"/>
      <c r="I58" s="134"/>
      <c r="J58" s="134"/>
      <c r="K58" s="110"/>
      <c r="L58" s="110"/>
      <c r="M58" s="110"/>
      <c r="N58" s="111"/>
      <c r="O58" s="111"/>
      <c r="P58" s="111"/>
      <c r="Q58" s="111"/>
      <c r="R58" s="111"/>
      <c r="S58" s="111"/>
      <c r="T58" s="24"/>
    </row>
    <row r="59" spans="1:20" ht="18.75">
      <c r="A59" s="112">
        <v>38</v>
      </c>
      <c r="B59" s="135" t="s">
        <v>94</v>
      </c>
      <c r="C59" s="72" t="s">
        <v>26</v>
      </c>
      <c r="D59" s="104">
        <v>1</v>
      </c>
      <c r="E59" s="21">
        <v>1</v>
      </c>
      <c r="F59" s="136">
        <v>43920</v>
      </c>
      <c r="G59" s="136"/>
      <c r="H59" s="105">
        <v>1</v>
      </c>
      <c r="I59" s="21">
        <v>1</v>
      </c>
      <c r="J59" s="21">
        <v>1</v>
      </c>
      <c r="K59" s="120" t="s">
        <v>26</v>
      </c>
      <c r="L59" s="120" t="s">
        <v>26</v>
      </c>
      <c r="M59" s="120" t="s">
        <v>26</v>
      </c>
      <c r="N59" s="12">
        <v>6360</v>
      </c>
      <c r="O59" s="12">
        <v>6600</v>
      </c>
      <c r="P59" s="12">
        <v>6840</v>
      </c>
      <c r="Q59" s="12">
        <f>F59+N59</f>
        <v>50280</v>
      </c>
      <c r="R59" s="12">
        <f aca="true" t="shared" si="3" ref="R59:S62">Q59+O59</f>
        <v>56880</v>
      </c>
      <c r="S59" s="12">
        <f t="shared" si="3"/>
        <v>63720</v>
      </c>
      <c r="T59" s="16">
        <v>13060</v>
      </c>
    </row>
    <row r="60" spans="1:20" ht="18.75">
      <c r="A60" s="112">
        <v>39</v>
      </c>
      <c r="B60" s="135" t="s">
        <v>94</v>
      </c>
      <c r="C60" s="72" t="s">
        <v>26</v>
      </c>
      <c r="D60" s="12">
        <v>1</v>
      </c>
      <c r="E60" s="12">
        <v>1</v>
      </c>
      <c r="F60" s="51">
        <v>37080</v>
      </c>
      <c r="G60" s="51"/>
      <c r="H60" s="72">
        <v>1</v>
      </c>
      <c r="I60" s="12">
        <v>1</v>
      </c>
      <c r="J60" s="12">
        <v>1</v>
      </c>
      <c r="K60" s="120" t="s">
        <v>26</v>
      </c>
      <c r="L60" s="120" t="s">
        <v>26</v>
      </c>
      <c r="M60" s="120" t="s">
        <v>26</v>
      </c>
      <c r="N60" s="12">
        <v>6000</v>
      </c>
      <c r="O60" s="12">
        <v>6240</v>
      </c>
      <c r="P60" s="12">
        <v>6480</v>
      </c>
      <c r="Q60" s="12">
        <f>F60+N60</f>
        <v>43080</v>
      </c>
      <c r="R60" s="12">
        <f t="shared" si="3"/>
        <v>49320</v>
      </c>
      <c r="S60" s="12">
        <f t="shared" si="3"/>
        <v>55800</v>
      </c>
      <c r="T60" s="16">
        <v>12490</v>
      </c>
    </row>
    <row r="61" spans="1:20" ht="18.75">
      <c r="A61" s="112">
        <v>40</v>
      </c>
      <c r="B61" s="135" t="s">
        <v>94</v>
      </c>
      <c r="C61" s="72" t="s">
        <v>26</v>
      </c>
      <c r="D61" s="12">
        <v>1</v>
      </c>
      <c r="E61" s="12">
        <v>1</v>
      </c>
      <c r="F61" s="51">
        <v>37080</v>
      </c>
      <c r="G61" s="51"/>
      <c r="H61" s="72">
        <v>1</v>
      </c>
      <c r="I61" s="12">
        <v>1</v>
      </c>
      <c r="J61" s="12">
        <v>1</v>
      </c>
      <c r="K61" s="120" t="s">
        <v>26</v>
      </c>
      <c r="L61" s="120" t="s">
        <v>26</v>
      </c>
      <c r="M61" s="120" t="s">
        <v>26</v>
      </c>
      <c r="N61" s="12">
        <v>6000</v>
      </c>
      <c r="O61" s="12">
        <v>6240</v>
      </c>
      <c r="P61" s="12">
        <v>6480</v>
      </c>
      <c r="Q61" s="12">
        <f>F61+N61</f>
        <v>43080</v>
      </c>
      <c r="R61" s="12">
        <f t="shared" si="3"/>
        <v>49320</v>
      </c>
      <c r="S61" s="12">
        <f t="shared" si="3"/>
        <v>55800</v>
      </c>
      <c r="T61" s="16">
        <v>12490</v>
      </c>
    </row>
    <row r="62" spans="1:20" ht="18.75">
      <c r="A62" s="112">
        <v>41</v>
      </c>
      <c r="B62" s="174" t="s">
        <v>81</v>
      </c>
      <c r="C62" s="72" t="s">
        <v>26</v>
      </c>
      <c r="D62" s="12">
        <v>1</v>
      </c>
      <c r="E62" s="12">
        <v>1</v>
      </c>
      <c r="F62" s="12">
        <f>T62*12</f>
        <v>112800</v>
      </c>
      <c r="G62" s="12"/>
      <c r="H62" s="12">
        <v>1</v>
      </c>
      <c r="I62" s="12">
        <v>1</v>
      </c>
      <c r="J62" s="12">
        <v>1</v>
      </c>
      <c r="K62" s="72" t="s">
        <v>26</v>
      </c>
      <c r="L62" s="72" t="s">
        <v>26</v>
      </c>
      <c r="M62" s="72" t="s">
        <v>26</v>
      </c>
      <c r="N62" s="12">
        <v>4512</v>
      </c>
      <c r="O62" s="12">
        <v>4704</v>
      </c>
      <c r="P62" s="12">
        <v>4884</v>
      </c>
      <c r="Q62" s="12">
        <f>F62+N62</f>
        <v>117312</v>
      </c>
      <c r="R62" s="12">
        <f t="shared" si="3"/>
        <v>122016</v>
      </c>
      <c r="S62" s="12">
        <f t="shared" si="3"/>
        <v>126900</v>
      </c>
      <c r="T62" s="16">
        <v>9400</v>
      </c>
    </row>
    <row r="63" spans="1:20" ht="18.75">
      <c r="A63" s="112"/>
      <c r="B63" s="137" t="s">
        <v>34</v>
      </c>
      <c r="C63" s="78"/>
      <c r="D63" s="133"/>
      <c r="E63" s="133"/>
      <c r="F63" s="80"/>
      <c r="G63" s="80"/>
      <c r="H63" s="134"/>
      <c r="I63" s="134"/>
      <c r="J63" s="134"/>
      <c r="K63" s="110"/>
      <c r="L63" s="110"/>
      <c r="M63" s="110"/>
      <c r="N63" s="111"/>
      <c r="O63" s="111"/>
      <c r="P63" s="111"/>
      <c r="Q63" s="111"/>
      <c r="R63" s="111"/>
      <c r="S63" s="111"/>
      <c r="T63" s="24"/>
    </row>
    <row r="64" spans="1:20" ht="18.75">
      <c r="A64" s="112">
        <v>42</v>
      </c>
      <c r="B64" s="89" t="s">
        <v>75</v>
      </c>
      <c r="C64" s="90" t="s">
        <v>26</v>
      </c>
      <c r="D64" s="12">
        <v>2</v>
      </c>
      <c r="E64" s="12">
        <v>2</v>
      </c>
      <c r="F64" s="12">
        <v>216000</v>
      </c>
      <c r="G64" s="12"/>
      <c r="H64" s="12">
        <v>2</v>
      </c>
      <c r="I64" s="12">
        <v>2</v>
      </c>
      <c r="J64" s="12">
        <v>2</v>
      </c>
      <c r="K64" s="72" t="s">
        <v>26</v>
      </c>
      <c r="L64" s="72" t="s">
        <v>26</v>
      </c>
      <c r="M64" s="72" t="s">
        <v>26</v>
      </c>
      <c r="N64" s="85" t="s">
        <v>26</v>
      </c>
      <c r="O64" s="85" t="s">
        <v>26</v>
      </c>
      <c r="P64" s="85" t="s">
        <v>26</v>
      </c>
      <c r="Q64" s="12">
        <v>216000</v>
      </c>
      <c r="R64" s="12">
        <v>216000</v>
      </c>
      <c r="S64" s="12">
        <v>216000</v>
      </c>
      <c r="T64" s="12">
        <v>9000</v>
      </c>
    </row>
    <row r="65" spans="1:20" ht="18.75">
      <c r="A65" s="112">
        <v>43</v>
      </c>
      <c r="B65" s="82" t="s">
        <v>93</v>
      </c>
      <c r="C65" s="105" t="s">
        <v>70</v>
      </c>
      <c r="D65" s="12">
        <v>1</v>
      </c>
      <c r="E65" s="12">
        <v>1</v>
      </c>
      <c r="F65" s="51">
        <v>108000</v>
      </c>
      <c r="G65" s="51"/>
      <c r="H65" s="12">
        <v>1</v>
      </c>
      <c r="I65" s="12">
        <v>1</v>
      </c>
      <c r="J65" s="12">
        <v>1</v>
      </c>
      <c r="K65" s="72" t="s">
        <v>26</v>
      </c>
      <c r="L65" s="72" t="s">
        <v>26</v>
      </c>
      <c r="M65" s="72" t="s">
        <v>26</v>
      </c>
      <c r="N65" s="12" t="s">
        <v>26</v>
      </c>
      <c r="O65" s="12" t="s">
        <v>26</v>
      </c>
      <c r="P65" s="12" t="s">
        <v>26</v>
      </c>
      <c r="Q65" s="9">
        <f>F65</f>
        <v>108000</v>
      </c>
      <c r="R65" s="9">
        <f>Q65</f>
        <v>108000</v>
      </c>
      <c r="S65" s="9">
        <f>R65</f>
        <v>108000</v>
      </c>
      <c r="T65" s="9">
        <v>9000</v>
      </c>
    </row>
    <row r="66" spans="1:20" ht="18.75">
      <c r="A66" s="138" t="s">
        <v>52</v>
      </c>
      <c r="B66" s="14" t="s">
        <v>53</v>
      </c>
      <c r="C66" s="139"/>
      <c r="D66" s="140">
        <f aca="true" t="shared" si="4" ref="D66:J66">SUM(D8:D65)</f>
        <v>45</v>
      </c>
      <c r="E66" s="140">
        <f t="shared" si="4"/>
        <v>34</v>
      </c>
      <c r="F66" s="9">
        <f t="shared" si="4"/>
        <v>7977720</v>
      </c>
      <c r="G66" s="9">
        <f t="shared" si="4"/>
        <v>216000</v>
      </c>
      <c r="H66" s="131">
        <f t="shared" si="4"/>
        <v>45</v>
      </c>
      <c r="I66" s="131">
        <f t="shared" si="4"/>
        <v>45</v>
      </c>
      <c r="J66" s="131">
        <f t="shared" si="4"/>
        <v>45</v>
      </c>
      <c r="K66" s="72" t="s">
        <v>26</v>
      </c>
      <c r="L66" s="72" t="s">
        <v>26</v>
      </c>
      <c r="M66" s="72" t="s">
        <v>26</v>
      </c>
      <c r="N66" s="9">
        <f>SUM(N8:N65)</f>
        <v>234300</v>
      </c>
      <c r="O66" s="9">
        <f>SUM(O8:O65)</f>
        <v>254220</v>
      </c>
      <c r="P66" s="9">
        <f>SUM(P8:P65)</f>
        <v>263148</v>
      </c>
      <c r="Q66" s="12">
        <f>SUM(Q8:Q64)</f>
        <v>8331840</v>
      </c>
      <c r="R66" s="12">
        <f>SUM(R8:R64)</f>
        <v>8590320</v>
      </c>
      <c r="S66" s="12">
        <f>SUM(S8:S64)</f>
        <v>8857248</v>
      </c>
      <c r="T66" s="14"/>
    </row>
    <row r="67" spans="1:20" ht="18.75">
      <c r="A67" s="141" t="s">
        <v>54</v>
      </c>
      <c r="B67" s="142" t="s">
        <v>68</v>
      </c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5"/>
      <c r="O67" s="145"/>
      <c r="P67" s="146"/>
      <c r="Q67" s="147">
        <f>Q66*15/100</f>
        <v>1249776</v>
      </c>
      <c r="R67" s="12">
        <f>R66*15/100</f>
        <v>1288548</v>
      </c>
      <c r="S67" s="12">
        <f>S66*15/100</f>
        <v>1328587.2</v>
      </c>
      <c r="T67" s="11"/>
    </row>
    <row r="68" spans="1:20" ht="18.75">
      <c r="A68" s="141" t="s">
        <v>55</v>
      </c>
      <c r="B68" s="142" t="s">
        <v>56</v>
      </c>
      <c r="C68" s="148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/>
      <c r="O68" s="145"/>
      <c r="P68" s="146"/>
      <c r="Q68" s="147">
        <f>SUM(Q66:Q67)</f>
        <v>9581616</v>
      </c>
      <c r="R68" s="12">
        <f>SUM(R66:R67)</f>
        <v>9878868</v>
      </c>
      <c r="S68" s="12">
        <f>SUM(S66:S67)</f>
        <v>10185835.2</v>
      </c>
      <c r="T68" s="11"/>
    </row>
    <row r="69" spans="1:20" ht="18.75">
      <c r="A69" s="149" t="s">
        <v>57</v>
      </c>
      <c r="B69" s="150" t="s">
        <v>58</v>
      </c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3"/>
      <c r="O69" s="153"/>
      <c r="P69" s="154"/>
      <c r="Q69" s="155">
        <v>25.62</v>
      </c>
      <c r="R69" s="156">
        <v>25.16</v>
      </c>
      <c r="S69" s="156">
        <v>24.7</v>
      </c>
      <c r="T69" s="10"/>
    </row>
    <row r="70" spans="1:20" ht="11.25" customHeight="1">
      <c r="A70" s="157"/>
      <c r="B70" s="158"/>
      <c r="C70" s="159"/>
      <c r="D70" s="159"/>
      <c r="E70" s="159"/>
      <c r="F70" s="160"/>
      <c r="G70" s="160"/>
      <c r="H70" s="160"/>
      <c r="I70" s="160"/>
      <c r="J70" s="160"/>
      <c r="K70" s="160"/>
      <c r="L70" s="160"/>
      <c r="M70" s="160"/>
      <c r="N70" s="69"/>
      <c r="O70" s="4"/>
      <c r="P70" s="4"/>
      <c r="Q70" s="4"/>
      <c r="R70" s="4"/>
      <c r="S70" s="4"/>
      <c r="T70" s="4"/>
    </row>
    <row r="71" spans="1:20" ht="11.25" customHeight="1">
      <c r="A71" s="157"/>
      <c r="B71" s="158"/>
      <c r="C71" s="159"/>
      <c r="D71" s="159"/>
      <c r="E71" s="159"/>
      <c r="F71" s="160"/>
      <c r="G71" s="160"/>
      <c r="H71" s="160"/>
      <c r="I71" s="160"/>
      <c r="J71" s="160"/>
      <c r="K71" s="160"/>
      <c r="L71" s="160"/>
      <c r="M71" s="160"/>
      <c r="N71" s="69"/>
      <c r="O71" s="4"/>
      <c r="P71" s="4"/>
      <c r="Q71" s="4"/>
      <c r="R71" s="4"/>
      <c r="S71" s="4"/>
      <c r="T71" s="4"/>
    </row>
    <row r="72" spans="1:20" ht="11.25" customHeight="1">
      <c r="A72" s="157"/>
      <c r="B72" s="158"/>
      <c r="C72" s="159"/>
      <c r="D72" s="159"/>
      <c r="E72" s="159"/>
      <c r="F72" s="160"/>
      <c r="G72" s="160"/>
      <c r="H72" s="160"/>
      <c r="I72" s="160"/>
      <c r="J72" s="160"/>
      <c r="K72" s="160"/>
      <c r="L72" s="160"/>
      <c r="M72" s="160"/>
      <c r="N72" s="69"/>
      <c r="O72" s="4"/>
      <c r="P72" s="4"/>
      <c r="Q72" s="4"/>
      <c r="R72" s="4"/>
      <c r="S72" s="4"/>
      <c r="T72" s="4"/>
    </row>
    <row r="73" spans="2:15" ht="20.25">
      <c r="B73" s="184" t="s">
        <v>59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4"/>
      <c r="O73" s="184"/>
    </row>
    <row r="74" spans="2:15" ht="20.25">
      <c r="B74" s="184" t="s">
        <v>101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4"/>
      <c r="O74" s="184"/>
    </row>
    <row r="75" spans="2:15" ht="20.25">
      <c r="B75" s="184" t="s">
        <v>60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4"/>
      <c r="O75" s="184"/>
    </row>
    <row r="76" spans="2:15" ht="20.25">
      <c r="B76" s="184" t="s">
        <v>61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4"/>
      <c r="O76" s="184"/>
    </row>
    <row r="77" spans="2:15" ht="20.25">
      <c r="B77" s="184" t="s">
        <v>62</v>
      </c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4"/>
      <c r="O77" s="184"/>
    </row>
    <row r="78" spans="2:15" ht="20.25">
      <c r="B78" s="184" t="s">
        <v>63</v>
      </c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4"/>
      <c r="O78" s="184"/>
    </row>
    <row r="79" spans="2:15" ht="20.25">
      <c r="B79" s="184" t="s">
        <v>103</v>
      </c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4"/>
      <c r="O79" s="184"/>
    </row>
    <row r="80" spans="2:15" ht="20.25">
      <c r="B80" s="184" t="s">
        <v>64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4"/>
      <c r="O80" s="184"/>
    </row>
    <row r="81" spans="2:15" ht="20.25">
      <c r="B81" s="184" t="s">
        <v>99</v>
      </c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4"/>
      <c r="O81" s="184"/>
    </row>
    <row r="82" spans="2:7" ht="18.75">
      <c r="B82" s="183" t="s">
        <v>10</v>
      </c>
      <c r="F82" s="197"/>
      <c r="G82" s="197"/>
    </row>
    <row r="83" spans="2:13" ht="20.25">
      <c r="B83" s="182" t="s">
        <v>102</v>
      </c>
      <c r="M83" s="1"/>
    </row>
    <row r="84" spans="2:13" ht="20.25">
      <c r="B84" s="182" t="s">
        <v>100</v>
      </c>
      <c r="M84" s="1"/>
    </row>
    <row r="85" spans="2:13" ht="20.25">
      <c r="B85" s="182" t="s">
        <v>98</v>
      </c>
      <c r="M85" s="1"/>
    </row>
    <row r="86" spans="2:13" ht="20.25">
      <c r="B86" s="182" t="s">
        <v>104</v>
      </c>
      <c r="M86" s="1"/>
    </row>
    <row r="87" spans="2:13" ht="20.25">
      <c r="B87" s="182" t="s">
        <v>105</v>
      </c>
      <c r="M87" s="1"/>
    </row>
    <row r="89" ht="20.25">
      <c r="C89" s="182" t="s">
        <v>97</v>
      </c>
    </row>
    <row r="90" ht="20.25">
      <c r="C90" s="182"/>
    </row>
    <row r="91" ht="20.25">
      <c r="C91" s="182"/>
    </row>
    <row r="92" ht="20.25">
      <c r="C92" s="182"/>
    </row>
    <row r="93" ht="20.25">
      <c r="C93" s="182"/>
    </row>
    <row r="106" ht="23.25">
      <c r="T106" s="7"/>
    </row>
    <row r="107" spans="1:20" ht="18.75">
      <c r="A107" s="157"/>
      <c r="B107" s="158"/>
      <c r="C107" s="159"/>
      <c r="D107" s="159"/>
      <c r="E107" s="159"/>
      <c r="F107" s="160"/>
      <c r="G107" s="160"/>
      <c r="H107" s="160"/>
      <c r="I107" s="160"/>
      <c r="J107" s="160"/>
      <c r="K107" s="160"/>
      <c r="L107" s="160"/>
      <c r="M107" s="160"/>
      <c r="N107" s="69"/>
      <c r="O107" s="4"/>
      <c r="P107" s="4"/>
      <c r="Q107" s="4"/>
      <c r="R107" s="4"/>
      <c r="S107" s="4"/>
      <c r="T107" s="4"/>
    </row>
    <row r="108" spans="1:20" ht="18.75">
      <c r="A108" s="4"/>
      <c r="B108" s="16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8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8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8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8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8.75">
      <c r="A113" s="4"/>
      <c r="B113" s="16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8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14" ht="18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.75">
      <c r="A116" s="4"/>
      <c r="B116" s="4"/>
      <c r="C116" s="4"/>
      <c r="D116" s="4"/>
      <c r="E116" s="190"/>
      <c r="F116" s="190"/>
      <c r="G116" s="163"/>
      <c r="H116" s="4"/>
      <c r="I116" s="4"/>
      <c r="J116" s="4"/>
      <c r="K116" s="4"/>
      <c r="L116" s="4"/>
      <c r="M116" s="4"/>
      <c r="N116" s="4"/>
    </row>
    <row r="117" spans="1:14" ht="18.75">
      <c r="A117" s="4"/>
      <c r="B117" s="4"/>
      <c r="C117" s="4"/>
      <c r="D117" s="4"/>
      <c r="E117" s="191"/>
      <c r="F117" s="191"/>
      <c r="G117" s="164"/>
      <c r="H117" s="4"/>
      <c r="I117" s="4"/>
      <c r="J117" s="4"/>
      <c r="K117" s="4"/>
      <c r="L117" s="4"/>
      <c r="M117" s="4"/>
      <c r="N117" s="4"/>
    </row>
    <row r="118" spans="1:14" ht="18.75">
      <c r="A118" s="4"/>
      <c r="B118" s="4"/>
      <c r="C118" s="4"/>
      <c r="D118" s="4"/>
      <c r="E118" s="191"/>
      <c r="F118" s="191"/>
      <c r="G118" s="164"/>
      <c r="H118" s="4"/>
      <c r="I118" s="4"/>
      <c r="J118" s="4"/>
      <c r="K118" s="4"/>
      <c r="L118" s="4"/>
      <c r="M118" s="4"/>
      <c r="N118" s="4"/>
    </row>
    <row r="125" ht="23.25">
      <c r="T125" s="7">
        <v>32</v>
      </c>
    </row>
  </sheetData>
  <sheetProtection/>
  <mergeCells count="15">
    <mergeCell ref="E116:F116"/>
    <mergeCell ref="E117:F117"/>
    <mergeCell ref="E118:F118"/>
    <mergeCell ref="A1:T1"/>
    <mergeCell ref="E3:G3"/>
    <mergeCell ref="H3:J3"/>
    <mergeCell ref="K3:M3"/>
    <mergeCell ref="N3:P3"/>
    <mergeCell ref="Q3:S3"/>
    <mergeCell ref="F82:G82"/>
    <mergeCell ref="E4:G4"/>
    <mergeCell ref="H4:J4"/>
    <mergeCell ref="K4:M4"/>
    <mergeCell ref="N4:P4"/>
    <mergeCell ref="H5:J5"/>
  </mergeCells>
  <printOptions/>
  <pageMargins left="0.7086614173228347" right="0.3937007874015748" top="0.7480314960629921" bottom="0.5118110236220472" header="0.31496062992125984" footer="0.31496062992125984"/>
  <pageSetup firstPageNumber="22" useFirstPageNumber="1" horizontalDpi="300" verticalDpi="300" orientation="landscape" paperSize="9" scale="70" r:id="rId1"/>
  <headerFooter>
    <oddFooter>&amp;L&amp;"TH SarabunIT๙,ธรรมดา"&amp;10&amp;Z&amp;F&amp;R&amp;"TH SarabunIT๙,ธรรมดา"&amp;16&amp;P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2021-02-12T07:47:05Z</cp:lastPrinted>
  <dcterms:created xsi:type="dcterms:W3CDTF">2020-07-14T04:02:25Z</dcterms:created>
  <dcterms:modified xsi:type="dcterms:W3CDTF">2021-05-11T06:29:59Z</dcterms:modified>
  <cp:category/>
  <cp:version/>
  <cp:contentType/>
  <cp:contentStatus/>
</cp:coreProperties>
</file>